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DONA\WWW\www-nowe\Pozyczki-dokumenty\Obrotowa\"/>
    </mc:Choice>
  </mc:AlternateContent>
  <bookViews>
    <workbookView xWindow="0" yWindow="0" windowWidth="24000" windowHeight="9735"/>
  </bookViews>
  <sheets>
    <sheet name="rozliczenie zaliczki BGK" sheetId="4" r:id="rId1"/>
    <sheet name="Arkusz2" sheetId="2" r:id="rId2"/>
    <sheet name="Arkusz3" sheetId="3" r:id="rId3"/>
  </sheets>
  <definedNames>
    <definedName name="InstrumentFinansowy" localSheetId="0">Arkusz2!#REF!</definedName>
    <definedName name="InstrumentFinansowy">Arkusz2!#REF!</definedName>
    <definedName name="kontrola">Arkusz2!$C$2:$C$4</definedName>
    <definedName name="lista" localSheetId="1">Arkusz2!$A$3:$A$8</definedName>
    <definedName name="lista">Arkusz2!$A$3:$A$8</definedName>
    <definedName name="_xlnm.Print_Area" localSheetId="0">'rozliczenie zaliczki BGK'!$A$1:$P$58</definedName>
    <definedName name="rodzajP" localSheetId="0">'rozliczenie zaliczki BGK'!$V$8:$V$9</definedName>
    <definedName name="rodzajP">#REF!</definedName>
    <definedName name="rodzajpożyczki" localSheetId="0">'rozliczenie zaliczki BGK'!$S$6:$S$9</definedName>
    <definedName name="rodzajpożyczki">#REF!</definedName>
    <definedName name="WkładFF">Arkusz2!$A$2:$A$4</definedName>
    <definedName name="WkładWłasny">Arkusz2!$B$2:$B$4</definedName>
  </definedNames>
  <calcPr calcId="152511"/>
</workbook>
</file>

<file path=xl/calcChain.xml><?xml version="1.0" encoding="utf-8"?>
<calcChain xmlns="http://schemas.openxmlformats.org/spreadsheetml/2006/main">
  <c r="K44" i="4" l="1"/>
  <c r="K40" i="4" l="1"/>
  <c r="K39" i="4"/>
  <c r="K45" i="4"/>
  <c r="K47" i="4" s="1"/>
  <c r="O11" i="4"/>
  <c r="K41" i="4"/>
  <c r="O10" i="4"/>
  <c r="O15" i="4"/>
  <c r="O14" i="4"/>
  <c r="O12" i="4"/>
  <c r="O13" i="4"/>
  <c r="P15" i="4"/>
  <c r="P11" i="4"/>
  <c r="P12" i="4"/>
  <c r="P13" i="4"/>
  <c r="P14" i="4"/>
  <c r="P10" i="4"/>
  <c r="N15" i="4"/>
  <c r="N14" i="4"/>
  <c r="N13" i="4"/>
  <c r="N12" i="4"/>
  <c r="N11" i="4"/>
  <c r="N10" i="4"/>
  <c r="K38" i="4"/>
  <c r="M13" i="4" l="1"/>
  <c r="M11" i="4"/>
  <c r="M15" i="4"/>
  <c r="M10" i="4"/>
  <c r="M14" i="4"/>
  <c r="M12" i="4"/>
  <c r="K37" i="4"/>
  <c r="K52" i="4" s="1"/>
  <c r="K58" i="4" s="1"/>
  <c r="K46" i="4"/>
  <c r="M17" i="4" l="1"/>
  <c r="K54" i="4" s="1"/>
  <c r="M19" i="4" l="1"/>
</calcChain>
</file>

<file path=xl/sharedStrings.xml><?xml version="1.0" encoding="utf-8"?>
<sst xmlns="http://schemas.openxmlformats.org/spreadsheetml/2006/main" count="94" uniqueCount="69">
  <si>
    <t>nr umowy pożyczki</t>
  </si>
  <si>
    <t>pożyczkobiorca</t>
  </si>
  <si>
    <t>kwota pozyczki</t>
  </si>
  <si>
    <t>rodzaj pozyczki</t>
  </si>
  <si>
    <t>Lp.</t>
  </si>
  <si>
    <t>nr dokumentu</t>
  </si>
  <si>
    <t>wystawca</t>
  </si>
  <si>
    <t>data wystawienia</t>
  </si>
  <si>
    <t>rodzaj dokumentu</t>
  </si>
  <si>
    <t>metoda płatności</t>
  </si>
  <si>
    <t>data zapłaty</t>
  </si>
  <si>
    <t>kwota dokumentu</t>
  </si>
  <si>
    <t>netto</t>
  </si>
  <si>
    <t>brutto</t>
  </si>
  <si>
    <t>1.</t>
  </si>
  <si>
    <t>2.</t>
  </si>
  <si>
    <t>3.</t>
  </si>
  <si>
    <t>4.</t>
  </si>
  <si>
    <t>5.</t>
  </si>
  <si>
    <t>6.</t>
  </si>
  <si>
    <t>7.</t>
  </si>
  <si>
    <t>pozostało do rozliczenia</t>
  </si>
  <si>
    <t>związek zakupu z umową</t>
  </si>
  <si>
    <t>nr bieżącej transzy</t>
  </si>
  <si>
    <t>transza</t>
  </si>
  <si>
    <t>inwestycyjna</t>
  </si>
  <si>
    <t>obrotowa</t>
  </si>
  <si>
    <t>kwota wypłaconych transz</t>
  </si>
  <si>
    <t>w tym: przelew KPFP</t>
  </si>
  <si>
    <t>refundacja</t>
  </si>
  <si>
    <t>proporcja %</t>
  </si>
  <si>
    <t>suma wszystkich transz</t>
  </si>
  <si>
    <t>zatwierdził</t>
  </si>
  <si>
    <r>
      <t>poprzednie transze narastająco (</t>
    </r>
    <r>
      <rPr>
        <b/>
        <u/>
        <sz val="10"/>
        <color indexed="8"/>
        <rFont val="Calibri"/>
        <family val="2"/>
        <charset val="238"/>
      </rPr>
      <t>wpisać ręcznie</t>
    </r>
    <r>
      <rPr>
        <sz val="10"/>
        <color indexed="8"/>
        <rFont val="Calibri"/>
        <family val="2"/>
        <charset val="238"/>
      </rPr>
      <t>)</t>
    </r>
  </si>
  <si>
    <t>KONTROLA PROPORCJI WYPŁACONYCH TRANSZ</t>
  </si>
  <si>
    <t>ZESTAWIENIE DOKUMENTÓW</t>
  </si>
  <si>
    <t>wypłacony Wkład FF</t>
  </si>
  <si>
    <t>B+R</t>
  </si>
  <si>
    <t>ZMB</t>
  </si>
  <si>
    <t>nr Transzy</t>
  </si>
  <si>
    <t>zaliczka</t>
  </si>
  <si>
    <t>Rozliczenie zaliczki</t>
  </si>
  <si>
    <t>KONTROLA rozliczenia ZALICZEK</t>
  </si>
  <si>
    <t>suma wypłaconych zaliczek</t>
  </si>
  <si>
    <t>Refundacja</t>
  </si>
  <si>
    <t>Zaliczka</t>
  </si>
  <si>
    <t>Przelew KPFP</t>
  </si>
  <si>
    <t>rozliczenie zaliczki</t>
  </si>
  <si>
    <t>kwota płatności 
/ uznana</t>
  </si>
  <si>
    <t>w tym:</t>
  </si>
  <si>
    <r>
      <t xml:space="preserve">kwota </t>
    </r>
    <r>
      <rPr>
        <b/>
        <u/>
        <sz val="10"/>
        <color indexed="8"/>
        <rFont val="Calibri"/>
        <family val="2"/>
        <charset val="238"/>
      </rPr>
      <t>wypłacona</t>
    </r>
    <r>
      <rPr>
        <b/>
        <sz val="10"/>
        <color indexed="8"/>
        <rFont val="Calibri"/>
        <family val="2"/>
        <charset val="238"/>
      </rPr>
      <t xml:space="preserve">
w danej transzy</t>
    </r>
  </si>
  <si>
    <t>suma do wypłaty (bieżąca transza)</t>
  </si>
  <si>
    <t>% rozliczenia dotychczas wypłaconych zaliczek</t>
  </si>
  <si>
    <t>suma wypłaconych transz</t>
  </si>
  <si>
    <t>Część B2 - wypełniana przez KPFP</t>
  </si>
  <si>
    <t>Część B1 - wypełniana przez KPFP</t>
  </si>
  <si>
    <t>pozostało do wypłaty</t>
  </si>
  <si>
    <t>zweryfikował  / sporządziłł część A, B1 i B2</t>
  </si>
  <si>
    <t>8.</t>
  </si>
  <si>
    <t>data wypłaty zgodnie z umową</t>
  </si>
  <si>
    <t>data ostatecznego rozliczenia</t>
  </si>
  <si>
    <t>DATA</t>
  </si>
  <si>
    <t>Wypłaty</t>
  </si>
  <si>
    <t>/</t>
  </si>
  <si>
    <t>Rozliczenia</t>
  </si>
  <si>
    <t>ostateczne rozliczenie pożyczki</t>
  </si>
  <si>
    <t>(wypełnić przy ostatecznej wypłacie / rozliczeniu pożyczki)</t>
  </si>
  <si>
    <t>Część 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</si>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</sst>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/>
    <xf numFmtId="0" fontId="5" fillId="2" borderId="1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center" vertical="center"/>
    </xf>
    <xf numFmtId="4" fontId="6" fillId="2" borderId="4" xfId="0" applyNumberFormat="1" applyFont="1" applyFill="1" applyBorder="1" applyProtection="1"/>
    <xf numFmtId="0" fontId="6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4" fontId="6" fillId="0" borderId="0" xfId="0" applyNumberFormat="1" applyFont="1" applyFill="1" applyProtection="1"/>
    <xf numFmtId="0" fontId="0" fillId="2" borderId="4" xfId="0" applyFill="1" applyBorder="1" applyProtection="1"/>
    <xf numFmtId="4" fontId="4" fillId="2" borderId="4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Fill="1" applyProtection="1"/>
    <xf numFmtId="4" fontId="0" fillId="2" borderId="4" xfId="0" applyNumberForma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vertical="center"/>
    </xf>
    <xf numFmtId="4" fontId="0" fillId="2" borderId="4" xfId="0" applyNumberFormat="1" applyFill="1" applyBorder="1" applyAlignment="1" applyProtection="1">
      <alignment horizontal="right"/>
    </xf>
    <xf numFmtId="0" fontId="0" fillId="2" borderId="4" xfId="0" applyFill="1" applyBorder="1" applyAlignment="1" applyProtection="1">
      <alignment wrapText="1"/>
    </xf>
    <xf numFmtId="4" fontId="0" fillId="4" borderId="5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4" fontId="0" fillId="0" borderId="5" xfId="0" applyNumberFormat="1" applyBorder="1" applyProtection="1"/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4" fontId="8" fillId="6" borderId="4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vertical="center"/>
    </xf>
    <xf numFmtId="4" fontId="0" fillId="0" borderId="5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right"/>
    </xf>
    <xf numFmtId="4" fontId="0" fillId="0" borderId="0" xfId="0" applyNumberFormat="1" applyBorder="1" applyProtection="1"/>
    <xf numFmtId="4" fontId="0" fillId="0" borderId="7" xfId="0" applyNumberFormat="1" applyBorder="1" applyProtection="1"/>
    <xf numFmtId="0" fontId="6" fillId="0" borderId="8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0" fillId="0" borderId="9" xfId="0" applyFont="1" applyBorder="1" applyAlignment="1" applyProtection="1">
      <alignment horizontal="right" vertical="center"/>
    </xf>
    <xf numFmtId="4" fontId="7" fillId="0" borderId="0" xfId="0" applyNumberFormat="1" applyFont="1" applyBorder="1" applyProtection="1"/>
    <xf numFmtId="0" fontId="4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wrapText="1"/>
    </xf>
    <xf numFmtId="0" fontId="0" fillId="0" borderId="3" xfId="0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right" vertical="center"/>
    </xf>
    <xf numFmtId="4" fontId="0" fillId="0" borderId="0" xfId="0" applyNumberFormat="1" applyProtection="1"/>
    <xf numFmtId="9" fontId="6" fillId="0" borderId="5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horizontal="right" vertical="center" wrapText="1"/>
    </xf>
    <xf numFmtId="9" fontId="0" fillId="0" borderId="0" xfId="0" applyNumberFormat="1"/>
    <xf numFmtId="4" fontId="14" fillId="6" borderId="6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4" fontId="4" fillId="0" borderId="0" xfId="0" applyNumberFormat="1" applyFont="1" applyFill="1" applyBorder="1" applyProtection="1"/>
    <xf numFmtId="4" fontId="8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Protection="1"/>
    <xf numFmtId="0" fontId="7" fillId="0" borderId="0" xfId="0" applyFont="1" applyFill="1" applyProtection="1"/>
    <xf numFmtId="0" fontId="13" fillId="6" borderId="12" xfId="0" applyFont="1" applyFill="1" applyBorder="1" applyAlignment="1" applyProtection="1">
      <alignment vertical="center" wrapText="1"/>
    </xf>
    <xf numFmtId="0" fontId="13" fillId="6" borderId="13" xfId="0" applyFont="1" applyFill="1" applyBorder="1" applyAlignment="1" applyProtection="1">
      <alignment vertical="center" wrapText="1"/>
    </xf>
    <xf numFmtId="0" fontId="13" fillId="6" borderId="14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10" fontId="0" fillId="0" borderId="6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11" fillId="0" borderId="0" xfId="0" applyNumberFormat="1" applyFont="1" applyFill="1" applyBorder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4" fontId="10" fillId="7" borderId="4" xfId="0" applyNumberFormat="1" applyFont="1" applyFill="1" applyBorder="1" applyProtection="1"/>
    <xf numFmtId="0" fontId="6" fillId="0" borderId="15" xfId="0" applyFont="1" applyBorder="1" applyAlignment="1" applyProtection="1">
      <alignment horizontal="right" vertical="center"/>
    </xf>
    <xf numFmtId="0" fontId="4" fillId="6" borderId="16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0" fontId="9" fillId="8" borderId="5" xfId="0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vertical="center"/>
    </xf>
    <xf numFmtId="4" fontId="14" fillId="0" borderId="5" xfId="0" applyNumberFormat="1" applyFont="1" applyFill="1" applyBorder="1" applyAlignment="1" applyProtection="1">
      <alignment vertical="center"/>
    </xf>
    <xf numFmtId="0" fontId="14" fillId="6" borderId="5" xfId="0" applyFont="1" applyFill="1" applyBorder="1" applyAlignment="1" applyProtection="1">
      <alignment horizontal="right" vertical="center"/>
    </xf>
    <xf numFmtId="9" fontId="4" fillId="9" borderId="5" xfId="0" applyNumberFormat="1" applyFont="1" applyFill="1" applyBorder="1" applyAlignment="1" applyProtection="1">
      <alignment vertical="center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Fon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17" fillId="0" borderId="3" xfId="0" applyFont="1" applyBorder="1" applyProtection="1"/>
    <xf numFmtId="14" fontId="0" fillId="2" borderId="13" xfId="0" applyNumberFormat="1" applyFill="1" applyBorder="1" applyProtection="1"/>
    <xf numFmtId="0" fontId="0" fillId="2" borderId="13" xfId="0" applyFill="1" applyBorder="1" applyProtection="1"/>
    <xf numFmtId="0" fontId="0" fillId="2" borderId="13" xfId="0" applyFill="1" applyBorder="1" applyAlignment="1" applyProtection="1">
      <alignment wrapText="1"/>
    </xf>
    <xf numFmtId="0" fontId="0" fillId="2" borderId="14" xfId="0" applyFill="1" applyBorder="1" applyProtection="1"/>
    <xf numFmtId="4" fontId="7" fillId="6" borderId="6" xfId="0" applyNumberFormat="1" applyFont="1" applyFill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horizontal="right"/>
    </xf>
    <xf numFmtId="0" fontId="4" fillId="5" borderId="5" xfId="0" applyFont="1" applyFill="1" applyBorder="1" applyAlignment="1" applyProtection="1">
      <alignment horizontal="right"/>
    </xf>
    <xf numFmtId="4" fontId="0" fillId="0" borderId="6" xfId="0" applyNumberFormat="1" applyFont="1" applyBorder="1" applyAlignment="1" applyProtection="1">
      <alignment horizontal="right" vertical="center"/>
    </xf>
    <xf numFmtId="4" fontId="0" fillId="4" borderId="5" xfId="0" applyNumberFormat="1" applyFont="1" applyFill="1" applyBorder="1" applyAlignment="1" applyProtection="1">
      <alignment horizontal="right" vertical="center"/>
    </xf>
    <xf numFmtId="4" fontId="0" fillId="6" borderId="6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top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13" fillId="6" borderId="1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 vertical="center" wrapText="1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right" vertical="center"/>
    </xf>
    <xf numFmtId="0" fontId="9" fillId="2" borderId="18" xfId="0" applyFont="1" applyFill="1" applyBorder="1" applyAlignment="1" applyProtection="1">
      <alignment horizontal="right" vertical="center"/>
    </xf>
    <xf numFmtId="0" fontId="4" fillId="10" borderId="16" xfId="0" applyFont="1" applyFill="1" applyBorder="1" applyAlignment="1" applyProtection="1">
      <alignment horizontal="center" vertical="center"/>
    </xf>
    <xf numFmtId="0" fontId="4" fillId="10" borderId="23" xfId="0" applyFont="1" applyFill="1" applyBorder="1" applyAlignment="1" applyProtection="1">
      <alignment horizontal="center" vertical="center"/>
    </xf>
    <xf numFmtId="0" fontId="4" fillId="10" borderId="2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/>
    </xf>
    <xf numFmtId="0" fontId="0" fillId="0" borderId="11" xfId="0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0" fontId="4" fillId="6" borderId="21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6" borderId="2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4" fontId="4" fillId="3" borderId="11" xfId="0" applyNumberFormat="1" applyFont="1" applyFill="1" applyBorder="1" applyAlignment="1" applyProtection="1">
      <alignment horizontal="left" vertical="center"/>
      <protection locked="0"/>
    </xf>
    <xf numFmtId="4" fontId="4" fillId="3" borderId="17" xfId="0" applyNumberFormat="1" applyFont="1" applyFill="1" applyBorder="1" applyAlignment="1" applyProtection="1">
      <alignment horizontal="left" vertical="center"/>
      <protection locked="0"/>
    </xf>
    <xf numFmtId="4" fontId="4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right" vertical="center" wrapText="1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53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85" zoomScaleNormal="85" zoomScaleSheetLayoutView="70" workbookViewId="0">
      <selection activeCell="E36" sqref="E36"/>
    </sheetView>
  </sheetViews>
  <sheetFormatPr defaultRowHeight="15" x14ac:dyDescent="0.25"/>
  <cols>
    <col min="1" max="1" width="5.7109375" style="1" customWidth="1"/>
    <col min="2" max="2" width="27.5703125" style="1" customWidth="1"/>
    <col min="3" max="3" width="17.42578125" style="1" customWidth="1"/>
    <col min="4" max="4" width="21.28515625" style="1" customWidth="1"/>
    <col min="5" max="5" width="15.5703125" style="1" customWidth="1"/>
    <col min="6" max="6" width="15" style="1" customWidth="1"/>
    <col min="7" max="7" width="17.140625" style="1" customWidth="1"/>
    <col min="8" max="9" width="15.28515625" style="1" customWidth="1"/>
    <col min="10" max="10" width="39.42578125" style="1" customWidth="1"/>
    <col min="11" max="12" width="15.28515625" style="1" customWidth="1"/>
    <col min="13" max="13" width="19.5703125" style="1" customWidth="1"/>
    <col min="14" max="14" width="10.85546875" style="12" customWidth="1"/>
    <col min="15" max="16" width="10.140625" style="12" customWidth="1"/>
    <col min="17" max="17" width="14.28515625" style="12" customWidth="1"/>
    <col min="18" max="18" width="28" style="1" customWidth="1"/>
    <col min="19" max="19" width="10.5703125" style="1" hidden="1" customWidth="1"/>
    <col min="20" max="20" width="10.140625" style="1" customWidth="1"/>
    <col min="21" max="21" width="9.140625" style="1"/>
    <col min="22" max="22" width="13.28515625" style="1" hidden="1" customWidth="1"/>
    <col min="23" max="16384" width="9.140625" style="1"/>
  </cols>
  <sheetData>
    <row r="1" spans="1:22" ht="12.7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59"/>
      <c r="O1" s="59"/>
      <c r="P1" s="59"/>
      <c r="Q1" s="59"/>
    </row>
    <row r="2" spans="1:22" x14ac:dyDescent="0.25">
      <c r="A2" s="136" t="s">
        <v>35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60"/>
      <c r="O2" s="60"/>
      <c r="P2" s="60"/>
      <c r="Q2" s="60"/>
    </row>
    <row r="4" spans="1:22" ht="13.5" customHeight="1" x14ac:dyDescent="0.25">
      <c r="K4" s="137" t="s">
        <v>55</v>
      </c>
      <c r="L4" s="138"/>
      <c r="M4" s="139"/>
      <c r="N4" s="57"/>
      <c r="O4" s="57"/>
      <c r="P4" s="57"/>
      <c r="Q4" s="57"/>
    </row>
    <row r="5" spans="1:22" ht="13.5" customHeight="1" x14ac:dyDescent="0.25">
      <c r="K5" s="140"/>
      <c r="L5" s="141"/>
      <c r="M5" s="142"/>
      <c r="N5" s="57"/>
      <c r="O5" s="57"/>
      <c r="P5" s="57"/>
      <c r="Q5" s="57"/>
    </row>
    <row r="6" spans="1:22" ht="13.5" customHeight="1" x14ac:dyDescent="0.25">
      <c r="K6" s="57"/>
      <c r="L6" s="57"/>
      <c r="M6" s="57"/>
      <c r="N6" s="57"/>
      <c r="O6" s="57"/>
      <c r="P6" s="57"/>
      <c r="Q6" s="57"/>
      <c r="S6" s="1" t="s">
        <v>37</v>
      </c>
    </row>
    <row r="7" spans="1:22" ht="13.5" customHeight="1" thickBot="1" x14ac:dyDescent="0.3">
      <c r="A7" s="143"/>
      <c r="B7" s="143"/>
      <c r="C7" s="143"/>
      <c r="D7" s="143"/>
      <c r="E7" s="143"/>
      <c r="K7" s="12"/>
      <c r="L7" s="12"/>
      <c r="M7" s="12"/>
      <c r="S7" s="1" t="s">
        <v>38</v>
      </c>
    </row>
    <row r="8" spans="1:22" ht="13.5" customHeight="1" thickBot="1" x14ac:dyDescent="0.3">
      <c r="B8" s="27"/>
      <c r="C8" s="27"/>
      <c r="D8" s="27"/>
      <c r="K8" s="2" t="s">
        <v>23</v>
      </c>
      <c r="L8" s="3">
        <v>1</v>
      </c>
      <c r="M8" s="144" t="s">
        <v>50</v>
      </c>
      <c r="N8" s="79" t="s">
        <v>49</v>
      </c>
      <c r="V8" s="1" t="s">
        <v>25</v>
      </c>
    </row>
    <row r="9" spans="1:22" ht="13.5" customHeight="1" x14ac:dyDescent="0.25">
      <c r="A9" s="132" t="s">
        <v>0</v>
      </c>
      <c r="B9" s="133"/>
      <c r="C9" s="134"/>
      <c r="D9" s="118"/>
      <c r="E9" s="119"/>
      <c r="K9" s="12"/>
      <c r="L9" s="12"/>
      <c r="M9" s="145"/>
      <c r="N9" s="80" t="s">
        <v>46</v>
      </c>
      <c r="O9" s="80" t="s">
        <v>44</v>
      </c>
      <c r="P9" s="80" t="s">
        <v>45</v>
      </c>
      <c r="V9" s="1" t="s">
        <v>26</v>
      </c>
    </row>
    <row r="10" spans="1:22" ht="13.5" customHeight="1" x14ac:dyDescent="0.25">
      <c r="A10" s="146" t="s">
        <v>1</v>
      </c>
      <c r="B10" s="146"/>
      <c r="C10" s="147"/>
      <c r="D10" s="148"/>
      <c r="E10" s="149"/>
      <c r="K10" s="4" t="s">
        <v>24</v>
      </c>
      <c r="L10" s="5">
        <v>1</v>
      </c>
      <c r="M10" s="6">
        <f t="shared" ref="M10:M15" si="0">SUM(N10:P10)</f>
        <v>0</v>
      </c>
      <c r="N10" s="81">
        <f>SUMIFS(K25:K32,L25:L32,L10,M25:M32,"przelew kpfp")</f>
        <v>0</v>
      </c>
      <c r="O10" s="81">
        <f t="shared" ref="O10:O15" si="1">SUMIFS($K$25:$K$32,$L$25:$L$32,L10,$M$25:$M$32,"refundacja")</f>
        <v>0</v>
      </c>
      <c r="P10" s="81">
        <f t="shared" ref="P10:P15" si="2">SUMIFS($K$25:$K$32,$L$25:$L$32,L10,$M$25:$M$32,"zaliczka")</f>
        <v>0</v>
      </c>
      <c r="Q10" s="78"/>
    </row>
    <row r="11" spans="1:22" ht="13.5" customHeight="1" x14ac:dyDescent="0.25">
      <c r="A11" s="146" t="s">
        <v>2</v>
      </c>
      <c r="B11" s="146"/>
      <c r="C11" s="150"/>
      <c r="D11" s="151"/>
      <c r="E11" s="152"/>
      <c r="K11" s="4" t="s">
        <v>24</v>
      </c>
      <c r="L11" s="5">
        <v>2</v>
      </c>
      <c r="M11" s="6">
        <f t="shared" si="0"/>
        <v>0</v>
      </c>
      <c r="N11" s="81">
        <f>SUMIFS(K25:K32,L25:L32,L11,M25:M32,"przelew kpfp")</f>
        <v>0</v>
      </c>
      <c r="O11" s="81">
        <f t="shared" si="1"/>
        <v>0</v>
      </c>
      <c r="P11" s="81">
        <f t="shared" si="2"/>
        <v>0</v>
      </c>
      <c r="Q11" s="78"/>
    </row>
    <row r="12" spans="1:22" ht="16.5" customHeight="1" x14ac:dyDescent="0.25">
      <c r="A12" s="153" t="s">
        <v>3</v>
      </c>
      <c r="B12" s="153"/>
      <c r="C12" s="134"/>
      <c r="D12" s="118"/>
      <c r="E12" s="119"/>
      <c r="F12" s="27"/>
      <c r="G12" s="27"/>
      <c r="H12" s="27"/>
      <c r="I12" s="27"/>
      <c r="J12" s="27"/>
      <c r="K12" s="4" t="s">
        <v>24</v>
      </c>
      <c r="L12" s="5">
        <v>3</v>
      </c>
      <c r="M12" s="6">
        <f t="shared" si="0"/>
        <v>0</v>
      </c>
      <c r="N12" s="81">
        <f>SUMIFS(K25:K32,L25:L32,L12,M25:M32,"przelew kpfp")</f>
        <v>0</v>
      </c>
      <c r="O12" s="81">
        <f t="shared" si="1"/>
        <v>0</v>
      </c>
      <c r="P12" s="81">
        <f t="shared" si="2"/>
        <v>0</v>
      </c>
      <c r="Q12" s="78"/>
    </row>
    <row r="13" spans="1:22" s="28" customFormat="1" ht="15" customHeight="1" x14ac:dyDescent="0.2">
      <c r="A13" s="132" t="s">
        <v>59</v>
      </c>
      <c r="B13" s="133"/>
      <c r="C13" s="117"/>
      <c r="D13" s="118"/>
      <c r="E13" s="119"/>
      <c r="K13" s="4" t="s">
        <v>24</v>
      </c>
      <c r="L13" s="5">
        <v>4</v>
      </c>
      <c r="M13" s="6">
        <f t="shared" si="0"/>
        <v>0</v>
      </c>
      <c r="N13" s="81">
        <f>SUMIFS(K25:K32,L25:L32,L13,M25:M32,"przelew kpfp")</f>
        <v>0</v>
      </c>
      <c r="O13" s="81">
        <f t="shared" si="1"/>
        <v>0</v>
      </c>
      <c r="P13" s="81">
        <f t="shared" si="2"/>
        <v>0</v>
      </c>
      <c r="Q13" s="78"/>
    </row>
    <row r="14" spans="1:22" s="28" customFormat="1" ht="15" customHeight="1" x14ac:dyDescent="0.2">
      <c r="A14" s="132" t="s">
        <v>60</v>
      </c>
      <c r="B14" s="133"/>
      <c r="C14" s="134"/>
      <c r="D14" s="118"/>
      <c r="E14" s="119"/>
      <c r="K14" s="4" t="s">
        <v>24</v>
      </c>
      <c r="L14" s="5">
        <v>5</v>
      </c>
      <c r="M14" s="6">
        <f t="shared" si="0"/>
        <v>0</v>
      </c>
      <c r="N14" s="81">
        <f>SUMIFS(K25:K32,L25:L32,L14,M25:M32,"przelew kpfp")</f>
        <v>0</v>
      </c>
      <c r="O14" s="81">
        <f t="shared" si="1"/>
        <v>0</v>
      </c>
      <c r="P14" s="81">
        <f t="shared" si="2"/>
        <v>0</v>
      </c>
      <c r="Q14" s="78"/>
    </row>
    <row r="15" spans="1:22" s="28" customFormat="1" ht="15" customHeight="1" x14ac:dyDescent="0.2">
      <c r="K15" s="4" t="s">
        <v>24</v>
      </c>
      <c r="L15" s="5">
        <v>6</v>
      </c>
      <c r="M15" s="6">
        <f t="shared" si="0"/>
        <v>0</v>
      </c>
      <c r="N15" s="81">
        <f>SUMIFS(K25:K32,L25:L32,L15,M25:M32,"przelew kpfp")</f>
        <v>0</v>
      </c>
      <c r="O15" s="81">
        <f t="shared" si="1"/>
        <v>0</v>
      </c>
      <c r="P15" s="81">
        <f t="shared" si="2"/>
        <v>0</v>
      </c>
      <c r="Q15" s="78"/>
    </row>
    <row r="16" spans="1:22" s="28" customFormat="1" ht="15" customHeight="1" x14ac:dyDescent="0.2">
      <c r="K16" s="7"/>
      <c r="L16" s="8"/>
      <c r="M16" s="9"/>
      <c r="N16" s="9"/>
      <c r="O16" s="9"/>
      <c r="P16" s="9"/>
      <c r="Q16" s="9"/>
    </row>
    <row r="17" spans="1:17" ht="15" customHeight="1" x14ac:dyDescent="0.25">
      <c r="K17" s="120" t="s">
        <v>53</v>
      </c>
      <c r="L17" s="121"/>
      <c r="M17" s="11">
        <f>SUM(M10:M16)</f>
        <v>0</v>
      </c>
      <c r="N17" s="61"/>
      <c r="O17" s="61"/>
      <c r="P17" s="61"/>
      <c r="Q17" s="61"/>
    </row>
    <row r="18" spans="1:17" ht="15" customHeight="1" x14ac:dyDescent="0.25">
      <c r="A18" s="29"/>
      <c r="B18" s="29"/>
      <c r="C18" s="30"/>
      <c r="D18" s="30"/>
      <c r="K18" s="7"/>
      <c r="L18" s="12"/>
      <c r="M18" s="13"/>
      <c r="N18" s="13"/>
      <c r="O18" s="13"/>
      <c r="P18" s="13"/>
      <c r="Q18" s="13"/>
    </row>
    <row r="19" spans="1:17" ht="15" customHeight="1" x14ac:dyDescent="0.25">
      <c r="A19" s="29"/>
      <c r="B19" s="29"/>
      <c r="C19" s="30"/>
      <c r="D19" s="30"/>
      <c r="K19" s="131" t="s">
        <v>56</v>
      </c>
      <c r="L19" s="131"/>
      <c r="M19" s="24">
        <f>C11-M17</f>
        <v>0</v>
      </c>
      <c r="N19" s="62"/>
      <c r="O19" s="62"/>
      <c r="P19" s="62"/>
      <c r="Q19" s="62"/>
    </row>
    <row r="20" spans="1:17" ht="10.5" customHeight="1" x14ac:dyDescent="0.25">
      <c r="A20" s="108"/>
      <c r="B20" s="108"/>
      <c r="C20" s="31"/>
      <c r="D20" s="31"/>
      <c r="K20" s="12"/>
      <c r="L20" s="12"/>
      <c r="M20" s="12"/>
    </row>
    <row r="21" spans="1:17" ht="18" customHeight="1" x14ac:dyDescent="0.25">
      <c r="A21" s="109" t="s">
        <v>67</v>
      </c>
      <c r="B21" s="110"/>
      <c r="C21" s="110"/>
      <c r="D21" s="110"/>
      <c r="E21" s="110"/>
      <c r="F21" s="110"/>
      <c r="G21" s="110"/>
      <c r="H21" s="110"/>
      <c r="I21" s="110"/>
      <c r="J21" s="111"/>
      <c r="K21" s="112" t="s">
        <v>48</v>
      </c>
      <c r="L21" s="112" t="s">
        <v>39</v>
      </c>
      <c r="M21" s="72" t="s">
        <v>46</v>
      </c>
      <c r="N21" s="95" t="s">
        <v>61</v>
      </c>
      <c r="O21" s="66"/>
      <c r="P21" s="66"/>
      <c r="Q21" s="63"/>
    </row>
    <row r="22" spans="1:17" s="32" customFormat="1" ht="17.25" customHeight="1" x14ac:dyDescent="0.25">
      <c r="A22" s="116" t="s">
        <v>4</v>
      </c>
      <c r="B22" s="116" t="s">
        <v>8</v>
      </c>
      <c r="C22" s="116" t="s">
        <v>5</v>
      </c>
      <c r="D22" s="116" t="s">
        <v>6</v>
      </c>
      <c r="E22" s="116" t="s">
        <v>7</v>
      </c>
      <c r="F22" s="116" t="s">
        <v>9</v>
      </c>
      <c r="G22" s="116" t="s">
        <v>10</v>
      </c>
      <c r="H22" s="116" t="s">
        <v>11</v>
      </c>
      <c r="I22" s="116"/>
      <c r="J22" s="116" t="s">
        <v>22</v>
      </c>
      <c r="K22" s="113"/>
      <c r="L22" s="113"/>
      <c r="M22" s="73" t="s">
        <v>44</v>
      </c>
      <c r="N22" s="96" t="s">
        <v>62</v>
      </c>
      <c r="O22" s="66"/>
      <c r="P22" s="66"/>
      <c r="Q22" s="63"/>
    </row>
    <row r="23" spans="1:17" s="32" customFormat="1" ht="27" customHeight="1" x14ac:dyDescent="0.25">
      <c r="A23" s="116"/>
      <c r="B23" s="116"/>
      <c r="C23" s="116"/>
      <c r="D23" s="116"/>
      <c r="E23" s="116"/>
      <c r="F23" s="116"/>
      <c r="G23" s="116"/>
      <c r="H23" s="52"/>
      <c r="I23" s="52"/>
      <c r="J23" s="116"/>
      <c r="K23" s="113"/>
      <c r="L23" s="113"/>
      <c r="M23" s="73" t="s">
        <v>45</v>
      </c>
      <c r="N23" s="96" t="s">
        <v>63</v>
      </c>
      <c r="O23" s="65"/>
      <c r="P23" s="65"/>
      <c r="Q23" s="63"/>
    </row>
    <row r="24" spans="1:17" ht="22.5" customHeight="1" x14ac:dyDescent="0.25">
      <c r="A24" s="116"/>
      <c r="B24" s="116"/>
      <c r="C24" s="116"/>
      <c r="D24" s="116"/>
      <c r="E24" s="116"/>
      <c r="F24" s="116"/>
      <c r="G24" s="116"/>
      <c r="H24" s="33" t="s">
        <v>12</v>
      </c>
      <c r="I24" s="33" t="s">
        <v>13</v>
      </c>
      <c r="J24" s="116"/>
      <c r="K24" s="114"/>
      <c r="L24" s="114"/>
      <c r="M24" s="74" t="s">
        <v>41</v>
      </c>
      <c r="N24" s="96" t="s">
        <v>64</v>
      </c>
      <c r="O24" s="65"/>
      <c r="P24" s="65"/>
      <c r="Q24" s="63"/>
    </row>
    <row r="25" spans="1:17" s="28" customFormat="1" ht="15.75" customHeight="1" x14ac:dyDescent="0.25">
      <c r="A25" s="21" t="s">
        <v>14</v>
      </c>
      <c r="B25" s="84"/>
      <c r="C25" s="84"/>
      <c r="D25" s="84"/>
      <c r="E25" s="94"/>
      <c r="F25" s="84"/>
      <c r="G25" s="84"/>
      <c r="H25" s="84"/>
      <c r="I25" s="84"/>
      <c r="J25" s="84"/>
      <c r="K25" s="14"/>
      <c r="L25" s="5"/>
      <c r="M25" s="15"/>
      <c r="N25" s="98"/>
      <c r="O25" s="65"/>
      <c r="P25" s="65"/>
      <c r="Q25" s="64"/>
    </row>
    <row r="26" spans="1:17" ht="15" customHeight="1" x14ac:dyDescent="0.25">
      <c r="A26" s="22" t="s">
        <v>15</v>
      </c>
      <c r="B26" s="85"/>
      <c r="C26" s="85"/>
      <c r="D26" s="85"/>
      <c r="E26" s="92"/>
      <c r="F26" s="85"/>
      <c r="G26" s="93"/>
      <c r="H26" s="86"/>
      <c r="I26" s="86"/>
      <c r="J26" s="86"/>
      <c r="K26" s="16"/>
      <c r="L26" s="5"/>
      <c r="M26" s="10"/>
      <c r="N26" s="99"/>
      <c r="O26" s="65"/>
      <c r="P26" s="65"/>
      <c r="Q26" s="65"/>
    </row>
    <row r="27" spans="1:17" ht="15" customHeight="1" x14ac:dyDescent="0.25">
      <c r="A27" s="22" t="s">
        <v>16</v>
      </c>
      <c r="B27" s="85"/>
      <c r="C27" s="85"/>
      <c r="D27" s="22"/>
      <c r="E27" s="92"/>
      <c r="F27" s="85"/>
      <c r="G27" s="93"/>
      <c r="H27" s="23"/>
      <c r="I27" s="23"/>
      <c r="J27" s="86"/>
      <c r="K27" s="16"/>
      <c r="L27" s="5"/>
      <c r="M27" s="17"/>
      <c r="N27" s="100"/>
      <c r="O27" s="66"/>
      <c r="P27" s="66"/>
      <c r="Q27" s="66"/>
    </row>
    <row r="28" spans="1:17" ht="15" customHeight="1" x14ac:dyDescent="0.25">
      <c r="A28" s="22" t="s">
        <v>17</v>
      </c>
      <c r="B28" s="84"/>
      <c r="C28" s="84"/>
      <c r="D28" s="84"/>
      <c r="E28" s="84"/>
      <c r="F28" s="84"/>
      <c r="G28" s="84"/>
      <c r="H28" s="84"/>
      <c r="I28" s="84"/>
      <c r="J28" s="84"/>
      <c r="K28" s="16"/>
      <c r="L28" s="5"/>
      <c r="M28" s="17"/>
      <c r="N28" s="99"/>
      <c r="O28" s="66"/>
      <c r="P28" s="66"/>
      <c r="Q28" s="66"/>
    </row>
    <row r="29" spans="1:17" ht="15" customHeight="1" x14ac:dyDescent="0.25">
      <c r="A29" s="22" t="s">
        <v>18</v>
      </c>
      <c r="B29" s="84"/>
      <c r="C29" s="84"/>
      <c r="D29" s="84"/>
      <c r="E29" s="84"/>
      <c r="F29" s="84"/>
      <c r="G29" s="84"/>
      <c r="H29" s="84"/>
      <c r="I29" s="84"/>
      <c r="J29" s="84"/>
      <c r="K29" s="16"/>
      <c r="L29" s="5"/>
      <c r="M29" s="10"/>
      <c r="N29" s="99"/>
      <c r="O29" s="65"/>
      <c r="P29" s="65"/>
      <c r="Q29" s="65"/>
    </row>
    <row r="30" spans="1:17" ht="15" customHeight="1" x14ac:dyDescent="0.25">
      <c r="A30" s="22" t="s">
        <v>19</v>
      </c>
      <c r="B30" s="84"/>
      <c r="C30" s="84"/>
      <c r="D30" s="84"/>
      <c r="E30" s="84"/>
      <c r="F30" s="84"/>
      <c r="G30" s="84"/>
      <c r="H30" s="84"/>
      <c r="I30" s="84"/>
      <c r="J30" s="84"/>
      <c r="K30" s="16"/>
      <c r="L30" s="5"/>
      <c r="M30" s="10"/>
      <c r="N30" s="99"/>
      <c r="O30" s="65"/>
      <c r="P30" s="65"/>
      <c r="Q30" s="65"/>
    </row>
    <row r="31" spans="1:17" ht="15" customHeight="1" x14ac:dyDescent="0.25">
      <c r="A31" s="22" t="s">
        <v>20</v>
      </c>
      <c r="B31" s="85"/>
      <c r="C31" s="85"/>
      <c r="D31" s="85"/>
      <c r="E31" s="92"/>
      <c r="F31" s="85"/>
      <c r="G31" s="93"/>
      <c r="H31" s="86"/>
      <c r="I31" s="86"/>
      <c r="J31" s="86"/>
      <c r="K31" s="16"/>
      <c r="L31" s="5"/>
      <c r="M31" s="10"/>
      <c r="N31" s="99"/>
      <c r="O31" s="65"/>
      <c r="P31" s="65"/>
      <c r="Q31" s="65"/>
    </row>
    <row r="32" spans="1:17" x14ac:dyDescent="0.25">
      <c r="A32" s="22" t="s">
        <v>58</v>
      </c>
      <c r="B32" s="85"/>
      <c r="C32" s="85"/>
      <c r="D32" s="85"/>
      <c r="E32" s="92"/>
      <c r="F32" s="85"/>
      <c r="G32" s="93"/>
      <c r="H32" s="86"/>
      <c r="I32" s="86"/>
      <c r="J32" s="86"/>
      <c r="K32" s="16"/>
      <c r="L32" s="5"/>
      <c r="M32" s="10"/>
      <c r="N32" s="101"/>
      <c r="O32" s="65"/>
      <c r="P32" s="65"/>
      <c r="Q32" s="65"/>
    </row>
    <row r="33" spans="1:18" x14ac:dyDescent="0.25">
      <c r="A33" s="58"/>
    </row>
    <row r="34" spans="1:18" ht="23.25" customHeight="1" x14ac:dyDescent="0.25">
      <c r="A34" s="34"/>
      <c r="J34" s="128" t="s">
        <v>54</v>
      </c>
      <c r="K34" s="128"/>
      <c r="L34" s="128"/>
      <c r="M34" s="128"/>
    </row>
    <row r="35" spans="1:18" ht="15" customHeight="1" x14ac:dyDescent="0.25">
      <c r="A35" s="34"/>
      <c r="J35" s="60"/>
      <c r="K35" s="60"/>
      <c r="L35" s="60"/>
      <c r="M35" s="60"/>
    </row>
    <row r="36" spans="1:18" ht="15.75" x14ac:dyDescent="0.25">
      <c r="A36" s="34"/>
      <c r="J36" s="129"/>
      <c r="K36" s="130"/>
      <c r="L36" s="91">
        <v>0.85</v>
      </c>
      <c r="M36" s="91">
        <v>0.15</v>
      </c>
      <c r="N36" s="67"/>
      <c r="O36" s="67"/>
      <c r="P36" s="67"/>
      <c r="Q36" s="67"/>
    </row>
    <row r="37" spans="1:18" ht="39" customHeight="1" x14ac:dyDescent="0.25">
      <c r="B37" s="43" t="s">
        <v>57</v>
      </c>
      <c r="C37" s="44"/>
      <c r="D37" s="44"/>
      <c r="G37" s="35"/>
      <c r="H37" s="36"/>
      <c r="I37" s="37"/>
      <c r="J37" s="83" t="s">
        <v>51</v>
      </c>
      <c r="K37" s="56">
        <f>SUMIF(L25:L32,L8,K25:K32)-K41</f>
        <v>0</v>
      </c>
      <c r="L37" s="102" t="s">
        <v>68</v>
      </c>
      <c r="M37" s="102" t="s">
        <v>68</v>
      </c>
      <c r="N37" s="68"/>
      <c r="O37" s="68"/>
      <c r="P37" s="68"/>
      <c r="Q37" s="68"/>
      <c r="R37" s="19"/>
    </row>
    <row r="38" spans="1:18" ht="18.75" customHeight="1" x14ac:dyDescent="0.25">
      <c r="B38" s="39"/>
      <c r="G38" s="35"/>
      <c r="H38" s="36"/>
      <c r="I38" s="37"/>
      <c r="J38" s="82" t="s">
        <v>28</v>
      </c>
      <c r="K38" s="26">
        <f>SUMIFS(K25:K32,L25:L32,L8,M25:M32,"przelew KPFP")</f>
        <v>0</v>
      </c>
      <c r="L38" s="107" t="s">
        <v>68</v>
      </c>
      <c r="M38" s="107" t="s">
        <v>68</v>
      </c>
      <c r="N38" s="69"/>
      <c r="O38" s="69"/>
      <c r="P38" s="69"/>
      <c r="Q38" s="69"/>
      <c r="R38" s="19"/>
    </row>
    <row r="39" spans="1:18" ht="18.75" customHeight="1" x14ac:dyDescent="0.25">
      <c r="B39" s="39"/>
      <c r="J39" s="38" t="s">
        <v>29</v>
      </c>
      <c r="K39" s="26">
        <f>SUMIFS(K25:K32,L25:L32,L8,M25:M32,"refundacja")</f>
        <v>0</v>
      </c>
      <c r="L39" s="107" t="s">
        <v>68</v>
      </c>
      <c r="M39" s="107" t="s">
        <v>68</v>
      </c>
      <c r="N39" s="69"/>
      <c r="O39" s="69"/>
      <c r="P39" s="69"/>
      <c r="Q39" s="69"/>
      <c r="R39" s="19"/>
    </row>
    <row r="40" spans="1:18" ht="18.75" customHeight="1" x14ac:dyDescent="0.25">
      <c r="B40" s="39"/>
      <c r="J40" s="38" t="s">
        <v>40</v>
      </c>
      <c r="K40" s="26">
        <f>SUMIFS(K25:K32,L25:L32,L8,M25:M32,"zaliczka")</f>
        <v>0</v>
      </c>
      <c r="L40" s="107" t="s">
        <v>68</v>
      </c>
      <c r="M40" s="107" t="s">
        <v>68</v>
      </c>
      <c r="N40" s="69"/>
      <c r="O40" s="69"/>
      <c r="P40" s="69"/>
      <c r="Q40" s="69"/>
      <c r="R40" s="19"/>
    </row>
    <row r="41" spans="1:18" ht="18.75" customHeight="1" x14ac:dyDescent="0.25">
      <c r="B41" s="39"/>
      <c r="D41" s="48"/>
      <c r="J41" s="38" t="s">
        <v>47</v>
      </c>
      <c r="K41" s="26">
        <f>SUMIFS(K25:K32,L25:L32,L8,M25:M32,"rozliczenie zaliczki")</f>
        <v>0</v>
      </c>
      <c r="L41" s="107" t="s">
        <v>68</v>
      </c>
      <c r="M41" s="107" t="s">
        <v>68</v>
      </c>
      <c r="N41" s="69"/>
      <c r="O41" s="69"/>
      <c r="P41" s="69"/>
      <c r="Q41" s="69"/>
      <c r="R41" s="19"/>
    </row>
    <row r="42" spans="1:18" ht="15.75" x14ac:dyDescent="0.25">
      <c r="B42" s="50" t="s">
        <v>32</v>
      </c>
      <c r="C42" s="44"/>
      <c r="D42" s="44"/>
      <c r="J42" s="40"/>
      <c r="K42" s="41"/>
      <c r="L42" s="41"/>
      <c r="M42" s="41"/>
      <c r="N42" s="70"/>
      <c r="O42" s="70"/>
      <c r="P42" s="70"/>
      <c r="Q42" s="70"/>
      <c r="R42" s="19"/>
    </row>
    <row r="43" spans="1:18" ht="15.75" x14ac:dyDescent="0.25">
      <c r="B43" s="51"/>
      <c r="C43" s="34"/>
      <c r="D43" s="34"/>
      <c r="I43" s="77"/>
      <c r="J43" s="122" t="s">
        <v>42</v>
      </c>
      <c r="K43" s="123"/>
      <c r="L43" s="123"/>
      <c r="M43" s="124"/>
      <c r="N43" s="70"/>
      <c r="O43" s="70"/>
      <c r="P43" s="70"/>
      <c r="Q43" s="70"/>
      <c r="R43" s="19"/>
    </row>
    <row r="44" spans="1:18" ht="15.75" x14ac:dyDescent="0.25">
      <c r="B44" s="39"/>
      <c r="I44" s="77"/>
      <c r="J44" s="47" t="s">
        <v>43</v>
      </c>
      <c r="K44" s="25">
        <f>SUMIFS(K25:K32,M25:M32,"zaliczka")</f>
        <v>0</v>
      </c>
      <c r="L44" s="25"/>
      <c r="M44" s="25"/>
      <c r="N44" s="70"/>
      <c r="O44" s="70"/>
      <c r="P44" s="70"/>
      <c r="Q44" s="70"/>
      <c r="R44" s="19"/>
    </row>
    <row r="45" spans="1:18" ht="15.75" customHeight="1" x14ac:dyDescent="0.25">
      <c r="B45" s="39"/>
      <c r="H45" s="77"/>
      <c r="I45" s="77"/>
      <c r="J45" s="47" t="s">
        <v>47</v>
      </c>
      <c r="K45" s="25">
        <f>SUMIF(M25:M32,"rozliczenie zaliczki",K25:K32)</f>
        <v>0</v>
      </c>
      <c r="L45" s="25"/>
      <c r="M45" s="25"/>
      <c r="N45" s="70"/>
      <c r="O45" s="70"/>
      <c r="P45" s="70"/>
      <c r="Q45" s="70"/>
      <c r="R45" s="19"/>
    </row>
    <row r="46" spans="1:18" ht="15.75" x14ac:dyDescent="0.25">
      <c r="B46" s="39"/>
      <c r="H46" s="77"/>
      <c r="I46" s="77"/>
      <c r="J46" s="47" t="s">
        <v>52</v>
      </c>
      <c r="K46" s="76" t="e">
        <f>K45/K44</f>
        <v>#DIV/0!</v>
      </c>
      <c r="L46" s="25"/>
      <c r="M46" s="25"/>
      <c r="N46" s="70"/>
      <c r="O46" s="70"/>
      <c r="P46" s="70"/>
      <c r="Q46" s="70"/>
      <c r="R46" s="19"/>
    </row>
    <row r="47" spans="1:18" ht="15.75" x14ac:dyDescent="0.25">
      <c r="B47" s="50" t="s">
        <v>65</v>
      </c>
      <c r="C47" s="97"/>
      <c r="D47" s="97"/>
      <c r="I47" s="77"/>
      <c r="J47" s="87" t="s">
        <v>21</v>
      </c>
      <c r="K47" s="88">
        <f>K44-K45</f>
        <v>0</v>
      </c>
      <c r="L47" s="25"/>
      <c r="M47" s="25"/>
      <c r="N47" s="70"/>
      <c r="O47" s="70"/>
      <c r="P47" s="70"/>
      <c r="Q47" s="70"/>
      <c r="R47" s="19"/>
    </row>
    <row r="48" spans="1:18" ht="15.75" x14ac:dyDescent="0.25">
      <c r="B48" s="115" t="s">
        <v>66</v>
      </c>
      <c r="C48" s="115"/>
      <c r="D48" s="115"/>
      <c r="J48" s="75"/>
      <c r="K48" s="41"/>
      <c r="L48" s="41"/>
      <c r="M48" s="41"/>
      <c r="N48" s="70"/>
      <c r="O48" s="70"/>
      <c r="P48" s="70"/>
      <c r="Q48" s="70"/>
      <c r="R48" s="19"/>
    </row>
    <row r="49" spans="2:20" ht="15.75" x14ac:dyDescent="0.25">
      <c r="B49" s="39"/>
      <c r="J49" s="75"/>
      <c r="K49" s="41"/>
      <c r="L49" s="41"/>
      <c r="M49" s="41"/>
      <c r="N49" s="70"/>
      <c r="O49" s="70"/>
      <c r="P49" s="70"/>
      <c r="Q49" s="70"/>
      <c r="R49" s="19"/>
    </row>
    <row r="50" spans="2:20" ht="15.75" customHeight="1" x14ac:dyDescent="0.25">
      <c r="B50" s="39"/>
      <c r="I50" s="77"/>
      <c r="J50" s="125" t="s">
        <v>34</v>
      </c>
      <c r="K50" s="126"/>
      <c r="L50" s="126"/>
      <c r="M50" s="127"/>
      <c r="N50" s="57"/>
      <c r="O50" s="57"/>
      <c r="P50" s="57"/>
      <c r="Q50" s="57"/>
      <c r="R50" s="42"/>
      <c r="S50" s="42"/>
      <c r="T50" s="42"/>
    </row>
    <row r="51" spans="2:20" ht="15.75" customHeight="1" x14ac:dyDescent="0.25">
      <c r="I51" s="77"/>
      <c r="J51" s="53" t="s">
        <v>33</v>
      </c>
      <c r="K51" s="25"/>
      <c r="L51" s="105" t="s">
        <v>68</v>
      </c>
      <c r="M51" s="105" t="s">
        <v>68</v>
      </c>
      <c r="N51" s="69"/>
      <c r="O51" s="69"/>
      <c r="P51" s="69"/>
      <c r="Q51" s="69"/>
      <c r="R51" s="19"/>
      <c r="S51" s="45"/>
      <c r="T51" s="45"/>
    </row>
    <row r="52" spans="2:20" ht="15.75" customHeight="1" x14ac:dyDescent="0.25">
      <c r="I52" s="77"/>
      <c r="J52" s="54" t="s">
        <v>31</v>
      </c>
      <c r="K52" s="18">
        <f>K51+K37</f>
        <v>0</v>
      </c>
      <c r="L52" s="106" t="s">
        <v>68</v>
      </c>
      <c r="M52" s="106" t="s">
        <v>68</v>
      </c>
      <c r="N52" s="69"/>
      <c r="O52" s="69"/>
      <c r="P52" s="69"/>
      <c r="Q52" s="69"/>
      <c r="R52" s="19"/>
    </row>
    <row r="53" spans="2:20" ht="15.75" x14ac:dyDescent="0.25">
      <c r="J53" s="46"/>
      <c r="K53" s="19"/>
      <c r="L53" s="19"/>
      <c r="M53" s="19"/>
      <c r="N53" s="71"/>
      <c r="O53" s="71"/>
      <c r="P53" s="71"/>
      <c r="Q53" s="71"/>
      <c r="R53" s="19"/>
    </row>
    <row r="54" spans="2:20" ht="15.75" x14ac:dyDescent="0.25">
      <c r="J54" s="47" t="s">
        <v>27</v>
      </c>
      <c r="K54" s="20">
        <f>M17</f>
        <v>0</v>
      </c>
      <c r="L54" s="19"/>
      <c r="M54" s="19"/>
      <c r="N54" s="71"/>
      <c r="O54" s="71"/>
      <c r="P54" s="71"/>
      <c r="Q54" s="71"/>
      <c r="R54" s="19"/>
    </row>
    <row r="55" spans="2:20" x14ac:dyDescent="0.25">
      <c r="J55" s="49" t="s">
        <v>36</v>
      </c>
      <c r="K55" s="103" t="s">
        <v>68</v>
      </c>
    </row>
    <row r="56" spans="2:20" x14ac:dyDescent="0.25">
      <c r="J56" s="47" t="s">
        <v>30</v>
      </c>
      <c r="K56" s="104" t="s">
        <v>68</v>
      </c>
    </row>
    <row r="58" spans="2:20" ht="15.75" x14ac:dyDescent="0.25">
      <c r="J58" s="90" t="s">
        <v>56</v>
      </c>
      <c r="K58" s="89">
        <f>C11-K52</f>
        <v>0</v>
      </c>
    </row>
  </sheetData>
  <sheetProtection formatCells="0" formatColumns="0" formatRows="0"/>
  <mergeCells count="37">
    <mergeCell ref="A14:B14"/>
    <mergeCell ref="C14:E14"/>
    <mergeCell ref="C12:E12"/>
    <mergeCell ref="A1:M1"/>
    <mergeCell ref="A2:M2"/>
    <mergeCell ref="K4:M5"/>
    <mergeCell ref="A7:E7"/>
    <mergeCell ref="A9:B9"/>
    <mergeCell ref="C9:E9"/>
    <mergeCell ref="M8:M9"/>
    <mergeCell ref="A10:B10"/>
    <mergeCell ref="C10:E10"/>
    <mergeCell ref="A11:B11"/>
    <mergeCell ref="C11:E11"/>
    <mergeCell ref="A12:B12"/>
    <mergeCell ref="A13:B13"/>
    <mergeCell ref="C13:E13"/>
    <mergeCell ref="K17:L17"/>
    <mergeCell ref="J43:M43"/>
    <mergeCell ref="J50:M50"/>
    <mergeCell ref="J34:M34"/>
    <mergeCell ref="J36:K36"/>
    <mergeCell ref="K19:L19"/>
    <mergeCell ref="L21:L24"/>
    <mergeCell ref="F22:F24"/>
    <mergeCell ref="G22:G24"/>
    <mergeCell ref="H22:I22"/>
    <mergeCell ref="J22:J24"/>
    <mergeCell ref="A20:B20"/>
    <mergeCell ref="A21:J21"/>
    <mergeCell ref="K21:K24"/>
    <mergeCell ref="B48:D48"/>
    <mergeCell ref="A22:A24"/>
    <mergeCell ref="B22:B24"/>
    <mergeCell ref="C22:C24"/>
    <mergeCell ref="D22:D24"/>
    <mergeCell ref="E22:E24"/>
  </mergeCells>
  <conditionalFormatting sqref="K52">
    <cfRule type="cellIs" dxfId="4" priority="5" stopIfTrue="1" operator="notEqual">
      <formula>$M$17</formula>
    </cfRule>
  </conditionalFormatting>
  <conditionalFormatting sqref="K58">
    <cfRule type="cellIs" dxfId="3" priority="4" operator="lessThan">
      <formula>0</formula>
    </cfRule>
  </conditionalFormatting>
  <conditionalFormatting sqref="C1:C1048576">
    <cfRule type="duplicateValues" dxfId="2" priority="3"/>
  </conditionalFormatting>
  <conditionalFormatting sqref="H1:H1048576">
    <cfRule type="duplicateValues" dxfId="1" priority="2"/>
  </conditionalFormatting>
  <conditionalFormatting sqref="D1:D1048576">
    <cfRule type="duplicateValues" dxfId="0" priority="1"/>
  </conditionalFormatting>
  <dataValidations count="3">
    <dataValidation showDropDown="1" showInputMessage="1" showErrorMessage="1" sqref="J55"/>
    <dataValidation showInputMessage="1" showErrorMessage="1" sqref="L36"/>
    <dataValidation allowBlank="1" showInputMessage="1" showErrorMessage="1" promptTitle="wybierz z listy" sqref="C12:E12"/>
  </dataValidations>
  <pageMargins left="0" right="0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K19" sqref="K19"/>
    </sheetView>
  </sheetViews>
  <sheetFormatPr defaultRowHeight="15" x14ac:dyDescent="0.25"/>
  <cols>
    <col min="3" max="3" width="8.7109375" customWidth="1"/>
  </cols>
  <sheetData>
    <row r="2" spans="1:2" x14ac:dyDescent="0.25">
      <c r="A2" s="55"/>
      <c r="B2" s="55"/>
    </row>
    <row r="3" spans="1:2" x14ac:dyDescent="0.25">
      <c r="A3" s="55"/>
      <c r="B3" s="55"/>
    </row>
    <row r="4" spans="1:2" x14ac:dyDescent="0.25">
      <c r="A4" s="55"/>
      <c r="B4" s="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rozliczenie zaliczki BGK</vt:lpstr>
      <vt:lpstr>Arkusz2</vt:lpstr>
      <vt:lpstr>Arkusz3</vt:lpstr>
      <vt:lpstr>kontrola</vt:lpstr>
      <vt:lpstr>Arkusz2!lista</vt:lpstr>
      <vt:lpstr>lista</vt:lpstr>
      <vt:lpstr>'rozliczenie zaliczki BGK'!Obszar_wydruku</vt:lpstr>
      <vt:lpstr>'rozliczenie zaliczki BGK'!rodzajP</vt:lpstr>
      <vt:lpstr>'rozliczenie zaliczki BGK'!rodzajpożyczki</vt:lpstr>
      <vt:lpstr>WkładFF</vt:lpstr>
      <vt:lpstr>WkładWłasny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Aldona Sztyma</cp:lastModifiedBy>
  <cp:lastPrinted>2018-09-04T11:41:00Z</cp:lastPrinted>
  <dcterms:created xsi:type="dcterms:W3CDTF">2017-11-20T11:16:17Z</dcterms:created>
  <dcterms:modified xsi:type="dcterms:W3CDTF">2019-01-05T11:27:19Z</dcterms:modified>
</cp:coreProperties>
</file>