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rasniewska\Desktop\DLA ALDONY\"/>
    </mc:Choice>
  </mc:AlternateContent>
  <xr:revisionPtr revIDLastSave="0" documentId="13_ncr:1_{4D591CB5-E2AA-4ECD-A43A-5B9AD534561E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ozliczenie zaliczki BGK" sheetId="4" r:id="rId1"/>
    <sheet name="Arkusz2" sheetId="2" r:id="rId2"/>
    <sheet name="Arkusz3" sheetId="3" r:id="rId3"/>
  </sheets>
  <definedNames>
    <definedName name="_xlnm._FilterDatabase" localSheetId="0" hidden="1">'rozliczenie zaliczki BGK'!$A$26:$V$26</definedName>
    <definedName name="idnetyfikacja">'rozliczenie zaliczki BGK'!$F$27:$F$34</definedName>
    <definedName name="InstrumentFinansowy" localSheetId="0">Arkusz2!#REF!</definedName>
    <definedName name="InstrumentFinansowy">Arkusz2!#REF!</definedName>
    <definedName name="kontrola">Arkusz2!$C$2:$C$4</definedName>
    <definedName name="lista" localSheetId="1">Arkusz2!$A$3:$A$8</definedName>
    <definedName name="lista">Arkusz2!$A$3:$A$8</definedName>
    <definedName name="Lista_1" comment="Typy dokumentów">Arkusz2!$B$2:$B$6</definedName>
    <definedName name="rodzajP" localSheetId="0">'rozliczenie zaliczki BGK'!$V$9:$V$10</definedName>
    <definedName name="rodzajP">#REF!</definedName>
    <definedName name="rodzajpożyczki" localSheetId="0">'rozliczenie zaliczki BGK'!$S$6:$S$10</definedName>
    <definedName name="rodzajpożyczki">#REF!</definedName>
    <definedName name="WkładFF">Arkusz2!$A$2:$A$4</definedName>
    <definedName name="WkładWłasny">Arkusz2!$B$2:$B$4</definedName>
  </definedNames>
  <calcPr calcId="191029"/>
</workbook>
</file>

<file path=xl/calcChain.xml><?xml version="1.0" encoding="utf-8"?>
<calcChain xmlns="http://schemas.openxmlformats.org/spreadsheetml/2006/main">
  <c r="M39" i="4" l="1"/>
  <c r="K62" i="4" l="1"/>
  <c r="K54" i="4"/>
  <c r="K55" i="4"/>
  <c r="K40" i="4"/>
  <c r="K45" i="4"/>
  <c r="K44" i="4" l="1"/>
  <c r="K43" i="4"/>
  <c r="K42" i="4"/>
  <c r="K49" i="4"/>
  <c r="O12" i="4"/>
  <c r="K48" i="4"/>
  <c r="O11" i="4"/>
  <c r="O16" i="4"/>
  <c r="O15" i="4"/>
  <c r="O13" i="4"/>
  <c r="O14" i="4"/>
  <c r="P16" i="4"/>
  <c r="P12" i="4"/>
  <c r="P13" i="4"/>
  <c r="P14" i="4"/>
  <c r="P15" i="4"/>
  <c r="P11" i="4"/>
  <c r="N16" i="4"/>
  <c r="N15" i="4"/>
  <c r="N14" i="4"/>
  <c r="N13" i="4"/>
  <c r="N12" i="4"/>
  <c r="N11" i="4"/>
  <c r="K41" i="4"/>
  <c r="L42" i="4" l="1"/>
  <c r="M42" i="4" s="1"/>
  <c r="L41" i="4"/>
  <c r="M41" i="4" s="1"/>
  <c r="M14" i="4"/>
  <c r="L43" i="4"/>
  <c r="M43" i="4" s="1"/>
  <c r="M11" i="4"/>
  <c r="M12" i="4"/>
  <c r="M16" i="4"/>
  <c r="K50" i="4"/>
  <c r="M15" i="4"/>
  <c r="M13" i="4"/>
  <c r="K51" i="4"/>
  <c r="K60" i="4"/>
  <c r="K66" i="4" s="1"/>
  <c r="L40" i="4"/>
  <c r="L60" i="4" s="1"/>
  <c r="K63" i="4" s="1"/>
  <c r="L44" i="4"/>
  <c r="M44" i="4" s="1"/>
  <c r="M18" i="4" l="1"/>
  <c r="K64" i="4" s="1"/>
  <c r="M40" i="4"/>
  <c r="M60" i="4" s="1"/>
  <c r="M20" i="4" l="1"/>
</calcChain>
</file>

<file path=xl/sharedStrings.xml><?xml version="1.0" encoding="utf-8"?>
<sst xmlns="http://schemas.openxmlformats.org/spreadsheetml/2006/main" count="86" uniqueCount="75">
  <si>
    <t>nr umowy pożyczki</t>
  </si>
  <si>
    <t>pożyczkobiorca</t>
  </si>
  <si>
    <t>kwota pozyczki</t>
  </si>
  <si>
    <t>rodzaj pozyczki</t>
  </si>
  <si>
    <t>Lp.</t>
  </si>
  <si>
    <t>2.</t>
  </si>
  <si>
    <t>4.</t>
  </si>
  <si>
    <t>5.</t>
  </si>
  <si>
    <t>6.</t>
  </si>
  <si>
    <t>7.</t>
  </si>
  <si>
    <t>8.</t>
  </si>
  <si>
    <t>pozostało do rozliczenia</t>
  </si>
  <si>
    <t>nr bieżącej transzy</t>
  </si>
  <si>
    <t>transza</t>
  </si>
  <si>
    <t>inwestycyjna</t>
  </si>
  <si>
    <t>obrotowa</t>
  </si>
  <si>
    <t>kwota wypłaconych transz</t>
  </si>
  <si>
    <t>w tym: przelew KPFP</t>
  </si>
  <si>
    <t>refundacja</t>
  </si>
  <si>
    <t>proporcja %</t>
  </si>
  <si>
    <t>suma wszystkich transz</t>
  </si>
  <si>
    <t>zatwierdził</t>
  </si>
  <si>
    <r>
      <t>poprzednie transze narastająco (</t>
    </r>
    <r>
      <rPr>
        <b/>
        <u/>
        <sz val="10"/>
        <color indexed="8"/>
        <rFont val="Calibri"/>
        <family val="2"/>
        <charset val="238"/>
      </rPr>
      <t>wpisać ręcznie</t>
    </r>
    <r>
      <rPr>
        <sz val="10"/>
        <color indexed="8"/>
        <rFont val="Calibri"/>
        <family val="2"/>
        <charset val="238"/>
      </rPr>
      <t>)</t>
    </r>
  </si>
  <si>
    <t>KONTROLA PROPORCJI WYPŁACONYCH TRANSZ</t>
  </si>
  <si>
    <t>wypłacony Wkład FF</t>
  </si>
  <si>
    <r>
      <t>Wybrać Instrument Finansowy</t>
    </r>
    <r>
      <rPr>
        <b/>
        <sz val="14"/>
        <color indexed="8"/>
        <rFont val="Calibri"/>
        <family val="2"/>
        <charset val="238"/>
      </rPr>
      <t xml:space="preserve"> </t>
    </r>
    <r>
      <rPr>
        <b/>
        <sz val="14"/>
        <color indexed="10"/>
        <rFont val="Calibri"/>
        <family val="2"/>
        <charset val="238"/>
      </rPr>
      <t>=&gt;</t>
    </r>
  </si>
  <si>
    <t>nr Transzy</t>
  </si>
  <si>
    <t>zaliczka</t>
  </si>
  <si>
    <t>Rozliczenie zaliczki</t>
  </si>
  <si>
    <t>KONTROLA rozliczenia ZALICZEK</t>
  </si>
  <si>
    <t>suma wypłaconych zaliczek</t>
  </si>
  <si>
    <t>Refundacja</t>
  </si>
  <si>
    <t>Zaliczka</t>
  </si>
  <si>
    <t>Przelew KPFP</t>
  </si>
  <si>
    <t>rozliczenie zaliczki</t>
  </si>
  <si>
    <t>kwota płatności 
/ uznana</t>
  </si>
  <si>
    <t>w tym:</t>
  </si>
  <si>
    <r>
      <t xml:space="preserve">kwota </t>
    </r>
    <r>
      <rPr>
        <b/>
        <u/>
        <sz val="10"/>
        <color indexed="8"/>
        <rFont val="Calibri"/>
        <family val="2"/>
        <charset val="238"/>
      </rPr>
      <t>wypłacona</t>
    </r>
    <r>
      <rPr>
        <b/>
        <sz val="10"/>
        <color indexed="8"/>
        <rFont val="Calibri"/>
        <family val="2"/>
        <charset val="238"/>
      </rPr>
      <t xml:space="preserve">
w danej transzy</t>
    </r>
  </si>
  <si>
    <t>suma do wypłaty (bieżąca transza)</t>
  </si>
  <si>
    <t>% rozliczenia dotychczas wypłaconych zaliczek</t>
  </si>
  <si>
    <t>suma wypłaconych transz</t>
  </si>
  <si>
    <t>Część B2 - wypełniana przez KPFP</t>
  </si>
  <si>
    <t>Część B1 - wypełniana przez KPFP</t>
  </si>
  <si>
    <t>zweryfikował część A oraz
 sporzadził część B1 i B2</t>
  </si>
  <si>
    <t>pozostało do wypłaty</t>
  </si>
  <si>
    <t>ZESTAWIENIE DOKUMENTÓW - BGK</t>
  </si>
  <si>
    <t>nazwa towaru lub usługi</t>
  </si>
  <si>
    <t>typ dokumentu</t>
  </si>
  <si>
    <t>numer dokumentu</t>
  </si>
  <si>
    <t>rodzaj identyfikacji</t>
  </si>
  <si>
    <t>NIP wystawcy</t>
  </si>
  <si>
    <t>PESEL wystawcy</t>
  </si>
  <si>
    <t>VAT UE wystawcy</t>
  </si>
  <si>
    <t>inny sposób identyfikacji</t>
  </si>
  <si>
    <t>kwota kwalifikowalnego wydatku</t>
  </si>
  <si>
    <t>kwota dokumentu brutto</t>
  </si>
  <si>
    <t>data dokumentu
rr/mm/dd</t>
  </si>
  <si>
    <t>DATA</t>
  </si>
  <si>
    <t>Wypłaty</t>
  </si>
  <si>
    <t>/</t>
  </si>
  <si>
    <t>Rozliczenia</t>
  </si>
  <si>
    <t>data wypłaty zgodnie z umową</t>
  </si>
  <si>
    <t>data ostatecznego rozliczenia</t>
  </si>
  <si>
    <t>ostateczne rozliczenie pożyczki</t>
  </si>
  <si>
    <t>(wypełnić przy ostatecznej wypłacie / rozliczeniu pożyczki)</t>
  </si>
  <si>
    <t>1.</t>
  </si>
  <si>
    <t>3.</t>
  </si>
  <si>
    <t>Część A</t>
  </si>
  <si>
    <t>…</t>
  </si>
  <si>
    <t>KONTROLA rozliczenia WKŁADU WŁASNEGO</t>
  </si>
  <si>
    <t>wkład własny wskazany w umowie</t>
  </si>
  <si>
    <t>rozliczenie wkładu własnego</t>
  </si>
  <si>
    <t>Wkład własny</t>
  </si>
  <si>
    <t>wkład własny zgodnie z umową</t>
  </si>
  <si>
    <t>MIKRO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</si>
</sst>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9" x14ac:knownFonts="1">
    <font>
      <sz val="11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FF1F5"/>
        <bgColor indexed="64"/>
      </patternFill>
    </fill>
    <fill>
      <patternFill patternType="solid">
        <fgColor rgb="FFDAEEF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mediumDashDotDot">
        <color rgb="FFFF0000"/>
      </bottom>
      <diagonal/>
    </border>
    <border>
      <left/>
      <right style="medium">
        <color indexed="64"/>
      </right>
      <top style="thin">
        <color indexed="64"/>
      </top>
      <bottom style="mediumDashDotDot">
        <color rgb="FFFF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Protection="1"/>
    <xf numFmtId="0" fontId="7" fillId="2" borderId="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center" vertical="center"/>
    </xf>
    <xf numFmtId="4" fontId="8" fillId="2" borderId="4" xfId="0" applyNumberFormat="1" applyFont="1" applyFill="1" applyBorder="1" applyProtection="1"/>
    <xf numFmtId="0" fontId="8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</xf>
    <xf numFmtId="4" fontId="8" fillId="0" borderId="0" xfId="0" applyNumberFormat="1" applyFont="1" applyFill="1" applyProtection="1"/>
    <xf numFmtId="0" fontId="0" fillId="2" borderId="4" xfId="0" applyFill="1" applyBorder="1" applyProtection="1"/>
    <xf numFmtId="4" fontId="6" fillId="2" borderId="4" xfId="0" applyNumberFormat="1" applyFont="1" applyFill="1" applyBorder="1" applyProtection="1"/>
    <xf numFmtId="0" fontId="0" fillId="0" borderId="0" xfId="0" applyFill="1" applyProtection="1"/>
    <xf numFmtId="4" fontId="0" fillId="0" borderId="0" xfId="0" applyNumberFormat="1" applyFill="1" applyProtection="1"/>
    <xf numFmtId="4" fontId="0" fillId="2" borderId="4" xfId="0" applyNumberFormat="1" applyFill="1" applyBorder="1" applyAlignment="1" applyProtection="1">
      <alignment horizontal="right"/>
    </xf>
    <xf numFmtId="0" fontId="0" fillId="2" borderId="4" xfId="0" applyFill="1" applyBorder="1" applyAlignment="1" applyProtection="1">
      <alignment wrapText="1"/>
    </xf>
    <xf numFmtId="4" fontId="0" fillId="4" borderId="5" xfId="0" applyNumberFormat="1" applyFont="1" applyFill="1" applyBorder="1" applyAlignment="1" applyProtection="1">
      <alignment vertical="center"/>
    </xf>
    <xf numFmtId="0" fontId="10" fillId="0" borderId="0" xfId="0" applyFont="1" applyProtection="1"/>
    <xf numFmtId="4" fontId="0" fillId="0" borderId="5" xfId="0" applyNumberFormat="1" applyBorder="1" applyProtection="1"/>
    <xf numFmtId="0" fontId="6" fillId="5" borderId="5" xfId="0" applyFont="1" applyFill="1" applyBorder="1" applyProtection="1"/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right"/>
      <protection locked="0"/>
    </xf>
    <xf numFmtId="4" fontId="11" fillId="6" borderId="4" xfId="0" applyNumberFormat="1" applyFont="1" applyFill="1" applyBorder="1" applyAlignment="1" applyProtection="1">
      <alignment horizontal="right" vertical="center" wrapText="1"/>
    </xf>
    <xf numFmtId="4" fontId="12" fillId="6" borderId="5" xfId="0" applyNumberFormat="1" applyFont="1" applyFill="1" applyBorder="1" applyAlignment="1" applyProtection="1">
      <alignment vertical="center"/>
    </xf>
    <xf numFmtId="4" fontId="0" fillId="0" borderId="6" xfId="0" applyNumberFormat="1" applyFont="1" applyBorder="1" applyAlignment="1" applyProtection="1">
      <alignment vertical="center"/>
    </xf>
    <xf numFmtId="4" fontId="0" fillId="0" borderId="5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right"/>
    </xf>
    <xf numFmtId="4" fontId="0" fillId="0" borderId="0" xfId="0" applyNumberFormat="1" applyBorder="1" applyProtection="1"/>
    <xf numFmtId="4" fontId="0" fillId="0" borderId="7" xfId="0" applyNumberFormat="1" applyBorder="1" applyProtection="1"/>
    <xf numFmtId="0" fontId="8" fillId="0" borderId="8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/>
    </xf>
    <xf numFmtId="0" fontId="0" fillId="0" borderId="9" xfId="0" applyFont="1" applyBorder="1" applyAlignment="1" applyProtection="1">
      <alignment horizontal="right" vertical="center"/>
    </xf>
    <xf numFmtId="4" fontId="10" fillId="0" borderId="0" xfId="0" applyNumberFormat="1" applyFont="1" applyBorder="1" applyProtection="1"/>
    <xf numFmtId="0" fontId="6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wrapText="1"/>
    </xf>
    <xf numFmtId="0" fontId="0" fillId="0" borderId="3" xfId="0" applyBorder="1" applyProtection="1"/>
    <xf numFmtId="0" fontId="6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vertical="center"/>
    </xf>
    <xf numFmtId="0" fontId="8" fillId="0" borderId="5" xfId="0" applyFont="1" applyBorder="1" applyAlignment="1" applyProtection="1">
      <alignment horizontal="right" vertical="center"/>
    </xf>
    <xf numFmtId="4" fontId="0" fillId="0" borderId="0" xfId="0" applyNumberFormat="1" applyProtection="1"/>
    <xf numFmtId="9" fontId="8" fillId="0" borderId="5" xfId="0" applyNumberFormat="1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right" vertical="center"/>
    </xf>
    <xf numFmtId="0" fontId="8" fillId="4" borderId="11" xfId="0" applyFont="1" applyFill="1" applyBorder="1" applyAlignment="1" applyProtection="1">
      <alignment horizontal="right" vertical="center" wrapText="1"/>
    </xf>
    <xf numFmtId="9" fontId="0" fillId="0" borderId="0" xfId="0" applyNumberFormat="1"/>
    <xf numFmtId="4" fontId="10" fillId="6" borderId="6" xfId="0" applyNumberFormat="1" applyFont="1" applyFill="1" applyBorder="1" applyAlignment="1" applyProtection="1">
      <alignment vertical="center"/>
    </xf>
    <xf numFmtId="4" fontId="12" fillId="6" borderId="6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0" xfId="0" applyFill="1" applyAlignment="1" applyProtection="1">
      <alignment horizontal="center"/>
    </xf>
    <xf numFmtId="0" fontId="6" fillId="0" borderId="0" xfId="0" applyFont="1" applyFill="1" applyAlignment="1" applyProtection="1">
      <alignment horizontal="center" vertical="center"/>
    </xf>
    <xf numFmtId="4" fontId="6" fillId="0" borderId="0" xfId="0" applyNumberFormat="1" applyFont="1" applyFill="1" applyBorder="1" applyProtection="1"/>
    <xf numFmtId="4" fontId="11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Protection="1"/>
    <xf numFmtId="0" fontId="10" fillId="0" borderId="0" xfId="0" applyFont="1" applyFill="1" applyProtection="1"/>
    <xf numFmtId="0" fontId="17" fillId="6" borderId="13" xfId="0" applyFont="1" applyFill="1" applyBorder="1" applyAlignment="1" applyProtection="1">
      <alignment vertical="center" wrapText="1"/>
    </xf>
    <xf numFmtId="0" fontId="17" fillId="6" borderId="14" xfId="0" applyFont="1" applyFill="1" applyBorder="1" applyAlignment="1" applyProtection="1">
      <alignment vertical="center" wrapText="1"/>
    </xf>
    <xf numFmtId="0" fontId="17" fillId="6" borderId="15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right" vertical="center"/>
    </xf>
    <xf numFmtId="10" fontId="0" fillId="0" borderId="6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" fontId="15" fillId="0" borderId="0" xfId="0" applyNumberFormat="1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right"/>
    </xf>
    <xf numFmtId="4" fontId="13" fillId="8" borderId="4" xfId="0" applyNumberFormat="1" applyFont="1" applyFill="1" applyBorder="1" applyProtection="1"/>
    <xf numFmtId="0" fontId="6" fillId="6" borderId="16" xfId="0" applyFont="1" applyFill="1" applyBorder="1" applyAlignment="1" applyProtection="1">
      <alignment horizontal="right" vertical="center"/>
    </xf>
    <xf numFmtId="0" fontId="6" fillId="7" borderId="5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right"/>
      <protection locked="0"/>
    </xf>
    <xf numFmtId="4" fontId="0" fillId="0" borderId="4" xfId="0" applyNumberFormat="1" applyFont="1" applyBorder="1" applyAlignment="1" applyProtection="1">
      <alignment horizontal="right"/>
      <protection locked="0"/>
    </xf>
    <xf numFmtId="164" fontId="0" fillId="0" borderId="4" xfId="0" applyNumberFormat="1" applyBorder="1" applyProtection="1">
      <protection locked="0"/>
    </xf>
    <xf numFmtId="0" fontId="0" fillId="0" borderId="0" xfId="0" applyProtection="1"/>
    <xf numFmtId="0" fontId="15" fillId="0" borderId="0" xfId="0" applyFont="1" applyAlignment="1" applyProtection="1">
      <alignment horizontal="right"/>
    </xf>
    <xf numFmtId="0" fontId="0" fillId="0" borderId="3" xfId="0" applyBorder="1" applyProtection="1"/>
    <xf numFmtId="0" fontId="14" fillId="0" borderId="0" xfId="0" applyFont="1" applyAlignment="1" applyProtection="1">
      <alignment horizontal="right"/>
    </xf>
    <xf numFmtId="4" fontId="0" fillId="9" borderId="4" xfId="0" applyNumberFormat="1" applyFill="1" applyBorder="1" applyAlignment="1" applyProtection="1">
      <alignment horizontal="right"/>
    </xf>
    <xf numFmtId="0" fontId="17" fillId="6" borderId="13" xfId="0" applyFont="1" applyFill="1" applyBorder="1" applyAlignment="1" applyProtection="1">
      <alignment horizontal="center" vertical="center" wrapText="1"/>
    </xf>
    <xf numFmtId="0" fontId="17" fillId="6" borderId="15" xfId="0" applyFont="1" applyFill="1" applyBorder="1" applyAlignment="1" applyProtection="1">
      <alignment horizontal="center" vertical="center" wrapText="1"/>
    </xf>
    <xf numFmtId="4" fontId="0" fillId="0" borderId="0" xfId="0" applyNumberFormat="1" applyFont="1" applyBorder="1" applyAlignment="1" applyProtection="1">
      <alignment vertical="center"/>
    </xf>
    <xf numFmtId="0" fontId="8" fillId="0" borderId="32" xfId="0" applyFont="1" applyBorder="1" applyAlignment="1" applyProtection="1">
      <alignment horizontal="right" vertical="center"/>
    </xf>
    <xf numFmtId="0" fontId="17" fillId="6" borderId="14" xfId="0" applyFont="1" applyFill="1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right" vertical="center"/>
    </xf>
    <xf numFmtId="2" fontId="0" fillId="0" borderId="1" xfId="0" applyNumberFormat="1" applyBorder="1" applyAlignment="1" applyProtection="1">
      <alignment horizontal="left" vertical="center"/>
    </xf>
    <xf numFmtId="2" fontId="0" fillId="0" borderId="30" xfId="0" applyNumberFormat="1" applyBorder="1" applyAlignment="1" applyProtection="1">
      <alignment horizontal="left" vertical="center"/>
    </xf>
    <xf numFmtId="2" fontId="0" fillId="0" borderId="31" xfId="0" applyNumberFormat="1" applyBorder="1" applyAlignment="1" applyProtection="1">
      <alignment horizontal="left" vertical="center"/>
    </xf>
    <xf numFmtId="0" fontId="6" fillId="6" borderId="16" xfId="0" applyFont="1" applyFill="1" applyBorder="1" applyAlignment="1" applyProtection="1">
      <alignment horizontal="left" vertical="center"/>
    </xf>
    <xf numFmtId="0" fontId="6" fillId="6" borderId="25" xfId="0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top" wrapText="1"/>
    </xf>
    <xf numFmtId="0" fontId="6" fillId="3" borderId="16" xfId="0" applyFont="1" applyFill="1" applyBorder="1" applyAlignment="1" applyProtection="1">
      <alignment horizontal="left" vertical="center"/>
    </xf>
    <xf numFmtId="0" fontId="6" fillId="3" borderId="24" xfId="0" applyFont="1" applyFill="1" applyBorder="1" applyAlignment="1" applyProtection="1">
      <alignment horizontal="left" vertical="center"/>
    </xf>
    <xf numFmtId="0" fontId="6" fillId="3" borderId="25" xfId="0" applyFont="1" applyFill="1" applyBorder="1" applyAlignment="1" applyProtection="1">
      <alignment horizontal="left" vertical="center"/>
    </xf>
    <xf numFmtId="0" fontId="6" fillId="6" borderId="0" xfId="0" applyFont="1" applyFill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right" vertical="center"/>
    </xf>
    <xf numFmtId="0" fontId="12" fillId="0" borderId="27" xfId="0" applyFont="1" applyFill="1" applyBorder="1" applyAlignment="1" applyProtection="1">
      <alignment horizontal="right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17" fillId="6" borderId="14" xfId="0" applyFont="1" applyFill="1" applyBorder="1" applyAlignment="1" applyProtection="1">
      <alignment horizontal="center" vertical="center" wrapText="1"/>
    </xf>
    <xf numFmtId="0" fontId="17" fillId="6" borderId="15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0" fillId="0" borderId="29" xfId="0" applyFont="1" applyBorder="1" applyAlignment="1" applyProtection="1">
      <alignment horizontal="right" vertical="center"/>
    </xf>
    <xf numFmtId="0" fontId="6" fillId="0" borderId="29" xfId="0" applyFont="1" applyBorder="1" applyAlignment="1" applyProtection="1">
      <alignment horizontal="left" vertical="center"/>
      <protection locked="0"/>
    </xf>
    <xf numFmtId="4" fontId="6" fillId="3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left" vertical="center"/>
      <protection locked="0"/>
    </xf>
    <xf numFmtId="14" fontId="0" fillId="0" borderId="29" xfId="0" applyNumberFormat="1" applyFont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right" vertical="center"/>
    </xf>
    <xf numFmtId="0" fontId="9" fillId="2" borderId="17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right" vertical="center"/>
    </xf>
    <xf numFmtId="0" fontId="6" fillId="2" borderId="23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14" fontId="0" fillId="0" borderId="29" xfId="0" applyNumberForma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2">
    <dxf>
      <font>
        <b/>
        <i val="0"/>
      </font>
      <fill>
        <patternFill>
          <bgColor rgb="FFFF535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abSelected="1" zoomScale="70" zoomScaleNormal="70" workbookViewId="0">
      <selection activeCell="T26" sqref="T26"/>
    </sheetView>
  </sheetViews>
  <sheetFormatPr defaultRowHeight="15" x14ac:dyDescent="0.25"/>
  <cols>
    <col min="1" max="1" width="5.7109375" style="1" customWidth="1"/>
    <col min="2" max="2" width="28.42578125" style="1" customWidth="1"/>
    <col min="3" max="3" width="17.42578125" style="1" customWidth="1"/>
    <col min="4" max="4" width="21.28515625" style="1" customWidth="1"/>
    <col min="5" max="5" width="15.5703125" style="1" customWidth="1"/>
    <col min="6" max="6" width="15" style="1" customWidth="1"/>
    <col min="7" max="7" width="17.140625" style="1" customWidth="1"/>
    <col min="8" max="9" width="15.28515625" style="1" customWidth="1"/>
    <col min="10" max="10" width="39.42578125" style="1" customWidth="1"/>
    <col min="11" max="12" width="15.28515625" style="1" customWidth="1"/>
    <col min="13" max="13" width="19.5703125" style="1" customWidth="1"/>
    <col min="14" max="14" width="10.140625" style="12" customWidth="1"/>
    <col min="15" max="15" width="12.85546875" style="12" customWidth="1"/>
    <col min="16" max="16" width="17" style="12" customWidth="1"/>
    <col min="17" max="17" width="14.28515625" style="12" customWidth="1"/>
    <col min="18" max="18" width="5.28515625" style="1" customWidth="1"/>
    <col min="19" max="19" width="6.7109375" style="1" customWidth="1"/>
    <col min="20" max="20" width="10.140625" style="1" customWidth="1"/>
    <col min="21" max="21" width="9.140625" style="1"/>
    <col min="22" max="22" width="13.28515625" style="1" hidden="1" customWidth="1"/>
    <col min="23" max="16384" width="9.140625" style="1"/>
  </cols>
  <sheetData>
    <row r="1" spans="1:22" ht="16.5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61"/>
      <c r="O1" s="61"/>
      <c r="P1" s="61"/>
      <c r="Q1" s="61"/>
    </row>
    <row r="2" spans="1:22" x14ac:dyDescent="0.25">
      <c r="A2" s="138" t="s">
        <v>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62"/>
      <c r="O2" s="62"/>
      <c r="P2" s="62"/>
      <c r="Q2" s="62"/>
    </row>
    <row r="3" spans="1:22" ht="10.5" customHeight="1" x14ac:dyDescent="0.25"/>
    <row r="4" spans="1:22" ht="13.5" customHeight="1" x14ac:dyDescent="0.25">
      <c r="K4" s="139" t="s">
        <v>42</v>
      </c>
      <c r="L4" s="140"/>
      <c r="M4" s="141"/>
      <c r="N4" s="59"/>
      <c r="O4" s="59"/>
      <c r="P4" s="59"/>
      <c r="Q4" s="59"/>
    </row>
    <row r="5" spans="1:22" ht="13.5" customHeight="1" x14ac:dyDescent="0.25">
      <c r="K5" s="142"/>
      <c r="L5" s="143"/>
      <c r="M5" s="144"/>
      <c r="N5" s="59"/>
      <c r="O5" s="59"/>
      <c r="P5" s="59"/>
      <c r="Q5" s="59"/>
    </row>
    <row r="6" spans="1:22" ht="13.5" customHeight="1" thickBot="1" x14ac:dyDescent="0.3">
      <c r="K6" s="59"/>
      <c r="L6" s="59"/>
      <c r="M6" s="59"/>
      <c r="N6" s="59"/>
      <c r="O6" s="59"/>
      <c r="P6" s="59"/>
      <c r="Q6" s="59"/>
    </row>
    <row r="7" spans="1:22" ht="18" customHeight="1" thickBot="1" x14ac:dyDescent="0.3">
      <c r="K7" s="145" t="s">
        <v>25</v>
      </c>
      <c r="L7" s="146"/>
      <c r="M7" s="3" t="s">
        <v>74</v>
      </c>
      <c r="N7" s="59"/>
      <c r="O7" s="59"/>
      <c r="P7" s="59"/>
      <c r="Q7" s="59"/>
    </row>
    <row r="8" spans="1:22" ht="13.5" customHeight="1" thickBot="1" x14ac:dyDescent="0.3">
      <c r="A8" s="147"/>
      <c r="B8" s="147"/>
      <c r="C8" s="147"/>
      <c r="D8" s="147"/>
      <c r="E8" s="147"/>
      <c r="K8" s="12"/>
      <c r="L8" s="12"/>
      <c r="M8" s="12"/>
    </row>
    <row r="9" spans="1:22" ht="13.5" customHeight="1" thickBot="1" x14ac:dyDescent="0.3">
      <c r="B9" s="29"/>
      <c r="C9" s="29"/>
      <c r="D9" s="29"/>
      <c r="K9" s="2" t="s">
        <v>12</v>
      </c>
      <c r="L9" s="3">
        <v>1</v>
      </c>
      <c r="M9" s="150" t="s">
        <v>37</v>
      </c>
      <c r="N9" s="80" t="s">
        <v>36</v>
      </c>
      <c r="V9" s="1" t="s">
        <v>14</v>
      </c>
    </row>
    <row r="10" spans="1:22" ht="13.5" customHeight="1" x14ac:dyDescent="0.25">
      <c r="A10" s="123" t="s">
        <v>0</v>
      </c>
      <c r="B10" s="123"/>
      <c r="C10" s="129"/>
      <c r="D10" s="129"/>
      <c r="E10" s="129"/>
      <c r="K10" s="12"/>
      <c r="L10" s="12"/>
      <c r="M10" s="151"/>
      <c r="N10" s="81" t="s">
        <v>33</v>
      </c>
      <c r="O10" s="81" t="s">
        <v>31</v>
      </c>
      <c r="P10" s="81" t="s">
        <v>32</v>
      </c>
      <c r="V10" s="1" t="s">
        <v>15</v>
      </c>
    </row>
    <row r="11" spans="1:22" ht="13.5" customHeight="1" x14ac:dyDescent="0.25">
      <c r="A11" s="123" t="s">
        <v>1</v>
      </c>
      <c r="B11" s="123"/>
      <c r="C11" s="124"/>
      <c r="D11" s="124"/>
      <c r="E11" s="124"/>
      <c r="K11" s="4" t="s">
        <v>13</v>
      </c>
      <c r="L11" s="5">
        <v>1</v>
      </c>
      <c r="M11" s="6">
        <f t="shared" ref="M11:M16" si="0">SUM(N11:P11)</f>
        <v>0</v>
      </c>
      <c r="N11" s="82">
        <f>SUMIFS(M27:M34,N27:N34,L11,O27:O34,"przelew kpfp")</f>
        <v>0</v>
      </c>
      <c r="O11" s="82">
        <f t="shared" ref="O11:O16" si="1">SUMIFS($M$27:$M$34,$N$27:$N$34,L11,$O$27:$O$34,"refundacja")</f>
        <v>0</v>
      </c>
      <c r="P11" s="82">
        <f t="shared" ref="P11:P16" si="2">SUMIFS($M$27:$M$34,$N$27:$N$34,L11,$O$27:$O$34,"zaliczka")</f>
        <v>0</v>
      </c>
      <c r="Q11" s="79"/>
    </row>
    <row r="12" spans="1:22" ht="13.5" customHeight="1" x14ac:dyDescent="0.25">
      <c r="A12" s="123" t="s">
        <v>2</v>
      </c>
      <c r="B12" s="123"/>
      <c r="C12" s="125"/>
      <c r="D12" s="125"/>
      <c r="E12" s="125"/>
      <c r="K12" s="4" t="s">
        <v>13</v>
      </c>
      <c r="L12" s="5">
        <v>2</v>
      </c>
      <c r="M12" s="6">
        <f t="shared" si="0"/>
        <v>0</v>
      </c>
      <c r="N12" s="82">
        <f>SUMIFS(M27:M34,N27:N34,L12,O27:O34,"przelew kpfp")</f>
        <v>0</v>
      </c>
      <c r="O12" s="82">
        <f t="shared" si="1"/>
        <v>0</v>
      </c>
      <c r="P12" s="82">
        <f t="shared" si="2"/>
        <v>0</v>
      </c>
      <c r="Q12" s="79"/>
    </row>
    <row r="13" spans="1:22" ht="16.5" customHeight="1" x14ac:dyDescent="0.25">
      <c r="A13" s="126" t="s">
        <v>3</v>
      </c>
      <c r="B13" s="126"/>
      <c r="C13" s="129"/>
      <c r="D13" s="129"/>
      <c r="E13" s="129"/>
      <c r="F13" s="29"/>
      <c r="G13" s="29"/>
      <c r="H13" s="29"/>
      <c r="I13" s="29"/>
      <c r="J13" s="29"/>
      <c r="K13" s="4" t="s">
        <v>13</v>
      </c>
      <c r="L13" s="5">
        <v>3</v>
      </c>
      <c r="M13" s="6">
        <f t="shared" si="0"/>
        <v>0</v>
      </c>
      <c r="N13" s="82">
        <f>SUMIFS(M27:M34,N27:N34,L13,O27:O34,"przelew kpfp")</f>
        <v>0</v>
      </c>
      <c r="O13" s="82">
        <f t="shared" si="1"/>
        <v>0</v>
      </c>
      <c r="P13" s="82">
        <f t="shared" si="2"/>
        <v>0</v>
      </c>
      <c r="Q13" s="79"/>
    </row>
    <row r="14" spans="1:22" s="30" customFormat="1" ht="15" customHeight="1" x14ac:dyDescent="0.2">
      <c r="A14" s="126" t="s">
        <v>61</v>
      </c>
      <c r="B14" s="126"/>
      <c r="C14" s="130"/>
      <c r="D14" s="129"/>
      <c r="E14" s="129"/>
      <c r="K14" s="4" t="s">
        <v>13</v>
      </c>
      <c r="L14" s="5">
        <v>4</v>
      </c>
      <c r="M14" s="6">
        <f t="shared" si="0"/>
        <v>0</v>
      </c>
      <c r="N14" s="82">
        <f>SUMIFS(M27:M34,N27:N34,L14,O27:O34,"przelew kpfp")</f>
        <v>0</v>
      </c>
      <c r="O14" s="82">
        <f t="shared" si="1"/>
        <v>0</v>
      </c>
      <c r="P14" s="82">
        <f t="shared" si="2"/>
        <v>0</v>
      </c>
      <c r="Q14" s="79"/>
    </row>
    <row r="15" spans="1:22" s="30" customFormat="1" ht="15" customHeight="1" x14ac:dyDescent="0.2">
      <c r="A15" s="99" t="s">
        <v>62</v>
      </c>
      <c r="B15" s="99"/>
      <c r="C15" s="148"/>
      <c r="D15" s="149"/>
      <c r="E15" s="149"/>
      <c r="K15" s="4" t="s">
        <v>13</v>
      </c>
      <c r="L15" s="5">
        <v>5</v>
      </c>
      <c r="M15" s="6">
        <f t="shared" si="0"/>
        <v>0</v>
      </c>
      <c r="N15" s="82">
        <f>SUMIFS(M27:M34,N27:N34,L15,O27:O34,"przelew kpfp")</f>
        <v>0</v>
      </c>
      <c r="O15" s="82">
        <f t="shared" si="1"/>
        <v>0</v>
      </c>
      <c r="P15" s="82">
        <f t="shared" si="2"/>
        <v>0</v>
      </c>
      <c r="Q15" s="79"/>
    </row>
    <row r="16" spans="1:22" s="30" customFormat="1" ht="15" customHeight="1" x14ac:dyDescent="0.2">
      <c r="A16" s="99" t="s">
        <v>73</v>
      </c>
      <c r="B16" s="99"/>
      <c r="C16" s="100"/>
      <c r="D16" s="101"/>
      <c r="E16" s="102"/>
      <c r="K16" s="4" t="s">
        <v>13</v>
      </c>
      <c r="L16" s="5">
        <v>6</v>
      </c>
      <c r="M16" s="6">
        <f t="shared" si="0"/>
        <v>0</v>
      </c>
      <c r="N16" s="82">
        <f>SUMIFS(M27:M34,N27:N34,L16,O27:O34,"przelew kpfp")</f>
        <v>0</v>
      </c>
      <c r="O16" s="82">
        <f t="shared" si="1"/>
        <v>0</v>
      </c>
      <c r="P16" s="82">
        <f t="shared" si="2"/>
        <v>0</v>
      </c>
      <c r="Q16" s="79"/>
    </row>
    <row r="17" spans="1:19" s="30" customFormat="1" ht="15" customHeight="1" x14ac:dyDescent="0.2">
      <c r="K17" s="7"/>
      <c r="L17" s="8"/>
      <c r="M17" s="9"/>
      <c r="N17" s="9"/>
      <c r="O17" s="9"/>
      <c r="P17" s="9"/>
      <c r="Q17" s="9"/>
    </row>
    <row r="18" spans="1:19" ht="15" customHeight="1" x14ac:dyDescent="0.25">
      <c r="K18" s="134" t="s">
        <v>40</v>
      </c>
      <c r="L18" s="135"/>
      <c r="M18" s="11">
        <f>SUM(M11:M17)</f>
        <v>0</v>
      </c>
      <c r="N18" s="63"/>
      <c r="O18" s="63"/>
      <c r="P18" s="63"/>
      <c r="Q18" s="63"/>
    </row>
    <row r="19" spans="1:19" ht="15" customHeight="1" x14ac:dyDescent="0.25">
      <c r="A19" s="31"/>
      <c r="B19" s="31"/>
      <c r="C19" s="32"/>
      <c r="D19" s="32"/>
      <c r="K19" s="7"/>
      <c r="L19" s="12"/>
      <c r="M19" s="13"/>
      <c r="N19" s="13"/>
      <c r="O19" s="13"/>
      <c r="P19" s="13"/>
      <c r="Q19" s="13"/>
    </row>
    <row r="20" spans="1:19" ht="15" customHeight="1" x14ac:dyDescent="0.25">
      <c r="A20" s="31"/>
      <c r="B20" s="31"/>
      <c r="C20" s="32"/>
      <c r="D20" s="32"/>
      <c r="K20" s="136" t="s">
        <v>44</v>
      </c>
      <c r="L20" s="136"/>
      <c r="M20" s="25">
        <f>C12-M18</f>
        <v>0</v>
      </c>
      <c r="N20" s="64"/>
      <c r="O20" s="64"/>
      <c r="P20" s="64"/>
      <c r="Q20" s="64"/>
    </row>
    <row r="21" spans="1:19" ht="10.5" customHeight="1" x14ac:dyDescent="0.25">
      <c r="A21" s="105"/>
      <c r="B21" s="105"/>
      <c r="C21" s="33"/>
      <c r="D21" s="33"/>
      <c r="K21" s="12"/>
      <c r="L21" s="12"/>
      <c r="M21" s="12"/>
    </row>
    <row r="22" spans="1:19" ht="18" customHeight="1" x14ac:dyDescent="0.25">
      <c r="A22" s="131" t="s">
        <v>67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3"/>
      <c r="M22" s="119" t="s">
        <v>35</v>
      </c>
      <c r="N22" s="119" t="s">
        <v>26</v>
      </c>
      <c r="O22" s="73" t="s">
        <v>33</v>
      </c>
      <c r="P22" s="94" t="s">
        <v>57</v>
      </c>
      <c r="Q22" s="67"/>
      <c r="R22" s="67"/>
      <c r="S22" s="65"/>
    </row>
    <row r="23" spans="1:19" s="34" customFormat="1" ht="17.25" customHeight="1" x14ac:dyDescent="0.25">
      <c r="A23" s="112" t="s">
        <v>4</v>
      </c>
      <c r="B23" s="113" t="s">
        <v>46</v>
      </c>
      <c r="C23" s="115" t="s">
        <v>47</v>
      </c>
      <c r="D23" s="115" t="s">
        <v>48</v>
      </c>
      <c r="E23" s="115" t="s">
        <v>56</v>
      </c>
      <c r="F23" s="115" t="s">
        <v>49</v>
      </c>
      <c r="G23" s="117" t="s">
        <v>50</v>
      </c>
      <c r="H23" s="117" t="s">
        <v>51</v>
      </c>
      <c r="I23" s="117" t="s">
        <v>52</v>
      </c>
      <c r="J23" s="117" t="s">
        <v>53</v>
      </c>
      <c r="K23" s="117" t="s">
        <v>54</v>
      </c>
      <c r="L23" s="127" t="s">
        <v>55</v>
      </c>
      <c r="M23" s="120"/>
      <c r="N23" s="120"/>
      <c r="O23" s="74" t="s">
        <v>31</v>
      </c>
      <c r="P23" s="98" t="s">
        <v>58</v>
      </c>
      <c r="Q23" s="67"/>
      <c r="R23" s="67"/>
      <c r="S23" s="65"/>
    </row>
    <row r="24" spans="1:19" s="34" customFormat="1" ht="27" customHeight="1" x14ac:dyDescent="0.25">
      <c r="A24" s="112"/>
      <c r="B24" s="113"/>
      <c r="C24" s="115"/>
      <c r="D24" s="115"/>
      <c r="E24" s="115"/>
      <c r="F24" s="115"/>
      <c r="G24" s="117"/>
      <c r="H24" s="117"/>
      <c r="I24" s="117"/>
      <c r="J24" s="117"/>
      <c r="K24" s="117"/>
      <c r="L24" s="127"/>
      <c r="M24" s="120"/>
      <c r="N24" s="120"/>
      <c r="O24" s="74" t="s">
        <v>32</v>
      </c>
      <c r="P24" s="98" t="s">
        <v>59</v>
      </c>
      <c r="Q24" s="66"/>
      <c r="R24" s="66"/>
      <c r="S24" s="65"/>
    </row>
    <row r="25" spans="1:19" s="34" customFormat="1" ht="27" customHeight="1" x14ac:dyDescent="0.25">
      <c r="A25" s="112"/>
      <c r="B25" s="113"/>
      <c r="C25" s="115"/>
      <c r="D25" s="115"/>
      <c r="E25" s="115"/>
      <c r="F25" s="115"/>
      <c r="G25" s="117"/>
      <c r="H25" s="117"/>
      <c r="I25" s="117"/>
      <c r="J25" s="117"/>
      <c r="K25" s="117"/>
      <c r="L25" s="127"/>
      <c r="M25" s="120"/>
      <c r="N25" s="120"/>
      <c r="O25" s="74" t="s">
        <v>28</v>
      </c>
      <c r="P25" s="98" t="s">
        <v>60</v>
      </c>
      <c r="Q25" s="66"/>
      <c r="R25" s="66"/>
      <c r="S25" s="65"/>
    </row>
    <row r="26" spans="1:19" ht="18" customHeight="1" x14ac:dyDescent="0.25">
      <c r="A26" s="112"/>
      <c r="B26" s="114"/>
      <c r="C26" s="116"/>
      <c r="D26" s="116"/>
      <c r="E26" s="116"/>
      <c r="F26" s="116"/>
      <c r="G26" s="118"/>
      <c r="H26" s="118"/>
      <c r="I26" s="118"/>
      <c r="J26" s="118"/>
      <c r="K26" s="118"/>
      <c r="L26" s="128"/>
      <c r="M26" s="121"/>
      <c r="N26" s="121"/>
      <c r="O26" s="75" t="s">
        <v>72</v>
      </c>
      <c r="P26" s="95"/>
      <c r="Q26" s="66"/>
      <c r="R26" s="66"/>
      <c r="S26" s="65"/>
    </row>
    <row r="27" spans="1:19" ht="15" customHeight="1" x14ac:dyDescent="0.25">
      <c r="A27" s="21" t="s">
        <v>65</v>
      </c>
      <c r="B27" s="21"/>
      <c r="C27" s="20"/>
      <c r="D27" s="21"/>
      <c r="E27" s="88"/>
      <c r="F27" s="22"/>
      <c r="G27" s="85"/>
      <c r="H27" s="86"/>
      <c r="I27" s="86"/>
      <c r="J27" s="86"/>
      <c r="K27" s="24"/>
      <c r="L27" s="24"/>
      <c r="M27" s="14"/>
      <c r="N27" s="5"/>
      <c r="O27" s="10"/>
      <c r="P27" s="10"/>
      <c r="Q27" s="66"/>
      <c r="R27" s="66"/>
      <c r="S27" s="66"/>
    </row>
    <row r="28" spans="1:19" ht="15" customHeight="1" x14ac:dyDescent="0.25">
      <c r="A28" s="21" t="s">
        <v>5</v>
      </c>
      <c r="B28" s="21"/>
      <c r="C28" s="20"/>
      <c r="D28" s="21"/>
      <c r="E28" s="88"/>
      <c r="F28" s="22"/>
      <c r="G28" s="85"/>
      <c r="H28" s="86"/>
      <c r="I28" s="86"/>
      <c r="J28" s="86"/>
      <c r="K28" s="24"/>
      <c r="L28" s="24"/>
      <c r="M28" s="93"/>
      <c r="N28" s="5"/>
      <c r="O28" s="15"/>
      <c r="P28" s="15"/>
      <c r="Q28" s="67"/>
      <c r="R28" s="67"/>
      <c r="S28" s="67"/>
    </row>
    <row r="29" spans="1:19" ht="15" customHeight="1" x14ac:dyDescent="0.25">
      <c r="A29" s="21" t="s">
        <v>66</v>
      </c>
      <c r="B29" s="21"/>
      <c r="C29" s="20"/>
      <c r="D29" s="21"/>
      <c r="E29" s="88"/>
      <c r="F29" s="22"/>
      <c r="G29" s="85"/>
      <c r="H29" s="86"/>
      <c r="I29" s="86"/>
      <c r="J29" s="86"/>
      <c r="K29" s="24"/>
      <c r="L29" s="87"/>
      <c r="M29" s="14"/>
      <c r="N29" s="5"/>
      <c r="O29" s="10"/>
      <c r="P29" s="10"/>
      <c r="Q29" s="66"/>
      <c r="R29" s="66"/>
      <c r="S29" s="66"/>
    </row>
    <row r="30" spans="1:19" ht="15" customHeight="1" x14ac:dyDescent="0.25">
      <c r="A30" s="21" t="s">
        <v>6</v>
      </c>
      <c r="B30" s="21"/>
      <c r="C30" s="20"/>
      <c r="D30" s="21"/>
      <c r="E30" s="88"/>
      <c r="F30" s="22"/>
      <c r="G30" s="85"/>
      <c r="H30" s="86"/>
      <c r="I30" s="86"/>
      <c r="J30" s="86"/>
      <c r="K30" s="24"/>
      <c r="L30" s="24"/>
      <c r="M30" s="14"/>
      <c r="N30" s="5"/>
      <c r="O30" s="10"/>
      <c r="P30" s="10"/>
      <c r="Q30" s="66"/>
      <c r="R30" s="66"/>
      <c r="S30" s="66"/>
    </row>
    <row r="31" spans="1:19" x14ac:dyDescent="0.25">
      <c r="A31" s="21" t="s">
        <v>7</v>
      </c>
      <c r="B31" s="21"/>
      <c r="C31" s="20"/>
      <c r="D31" s="21"/>
      <c r="E31" s="88"/>
      <c r="F31" s="22"/>
      <c r="G31" s="23"/>
      <c r="H31" s="24"/>
      <c r="I31" s="24"/>
      <c r="J31" s="24"/>
      <c r="K31" s="24"/>
      <c r="L31" s="24"/>
      <c r="M31" s="14"/>
      <c r="N31" s="5"/>
      <c r="O31" s="10"/>
      <c r="P31" s="10"/>
      <c r="Q31" s="66"/>
      <c r="R31" s="66"/>
      <c r="S31" s="66"/>
    </row>
    <row r="32" spans="1:19" x14ac:dyDescent="0.25">
      <c r="A32" s="21" t="s">
        <v>8</v>
      </c>
      <c r="B32" s="21"/>
      <c r="C32" s="20"/>
      <c r="D32" s="21"/>
      <c r="E32" s="88"/>
      <c r="F32" s="22"/>
      <c r="G32" s="23"/>
      <c r="H32" s="24"/>
      <c r="I32" s="24"/>
      <c r="J32" s="24"/>
      <c r="K32" s="24"/>
      <c r="L32" s="24"/>
      <c r="M32" s="14"/>
      <c r="N32" s="5"/>
      <c r="O32" s="10"/>
      <c r="P32" s="10"/>
      <c r="Q32" s="66"/>
      <c r="R32" s="66"/>
      <c r="S32" s="66"/>
    </row>
    <row r="33" spans="1:19" x14ac:dyDescent="0.25">
      <c r="A33" s="21" t="s">
        <v>9</v>
      </c>
      <c r="B33" s="21"/>
      <c r="C33" s="20"/>
      <c r="D33" s="21"/>
      <c r="E33" s="88"/>
      <c r="F33" s="22"/>
      <c r="G33" s="23"/>
      <c r="H33" s="24"/>
      <c r="I33" s="24"/>
      <c r="J33" s="24"/>
      <c r="K33" s="24"/>
      <c r="L33" s="24"/>
      <c r="M33" s="14"/>
      <c r="N33" s="5"/>
      <c r="O33" s="10"/>
      <c r="P33" s="10"/>
      <c r="Q33" s="66"/>
      <c r="R33" s="66"/>
      <c r="S33" s="66"/>
    </row>
    <row r="34" spans="1:19" x14ac:dyDescent="0.25">
      <c r="A34" s="21" t="s">
        <v>10</v>
      </c>
      <c r="B34" s="21"/>
      <c r="C34" s="20"/>
      <c r="D34" s="21"/>
      <c r="E34" s="88"/>
      <c r="F34" s="22"/>
      <c r="G34" s="23"/>
      <c r="H34" s="24"/>
      <c r="I34" s="24"/>
      <c r="J34" s="24"/>
      <c r="K34" s="24"/>
      <c r="L34" s="24"/>
      <c r="M34" s="14"/>
      <c r="N34" s="5"/>
      <c r="O34" s="10"/>
      <c r="P34" s="10"/>
      <c r="Q34" s="66"/>
      <c r="R34" s="66"/>
      <c r="S34" s="66"/>
    </row>
    <row r="35" spans="1:19" s="89" customFormat="1" x14ac:dyDescent="0.25">
      <c r="A35" s="21" t="s">
        <v>68</v>
      </c>
      <c r="B35" s="21"/>
      <c r="C35" s="20"/>
      <c r="D35" s="21"/>
      <c r="E35" s="88"/>
      <c r="F35" s="22"/>
      <c r="G35" s="23"/>
      <c r="H35" s="24"/>
      <c r="I35" s="24"/>
      <c r="J35" s="24"/>
      <c r="K35" s="24"/>
      <c r="L35" s="24"/>
      <c r="M35" s="14"/>
      <c r="N35" s="5"/>
      <c r="O35" s="10"/>
      <c r="P35" s="10"/>
      <c r="Q35" s="66"/>
      <c r="R35" s="66"/>
      <c r="S35" s="66"/>
    </row>
    <row r="36" spans="1:19" x14ac:dyDescent="0.25">
      <c r="A36" s="60"/>
    </row>
    <row r="37" spans="1:19" ht="23.25" customHeight="1" x14ac:dyDescent="0.25">
      <c r="A37" s="35"/>
      <c r="J37" s="109" t="s">
        <v>41</v>
      </c>
      <c r="K37" s="109"/>
      <c r="L37" s="109"/>
      <c r="M37" s="109"/>
    </row>
    <row r="38" spans="1:19" ht="15" customHeight="1" x14ac:dyDescent="0.25">
      <c r="A38" s="35"/>
      <c r="J38" s="62"/>
      <c r="K38" s="62"/>
      <c r="L38" s="62"/>
      <c r="M38" s="62"/>
    </row>
    <row r="39" spans="1:19" ht="15.75" x14ac:dyDescent="0.25">
      <c r="A39" s="35"/>
      <c r="J39" s="110"/>
      <c r="K39" s="111"/>
      <c r="L39" s="84">
        <v>0.75</v>
      </c>
      <c r="M39" s="84">
        <f>1-L39</f>
        <v>0.25</v>
      </c>
      <c r="N39" s="68"/>
      <c r="O39" s="68"/>
      <c r="P39" s="68"/>
      <c r="Q39" s="68"/>
    </row>
    <row r="40" spans="1:19" ht="39" customHeight="1" x14ac:dyDescent="0.25">
      <c r="B40" s="44" t="s">
        <v>43</v>
      </c>
      <c r="C40" s="45"/>
      <c r="D40" s="45"/>
      <c r="G40" s="36"/>
      <c r="H40" s="37"/>
      <c r="I40" s="38"/>
      <c r="J40" s="83" t="s">
        <v>38</v>
      </c>
      <c r="K40" s="58">
        <f>SUMIF(N27:N34,L9,M27:M34)-K44-K45</f>
        <v>0</v>
      </c>
      <c r="L40" s="57">
        <f>ROUND(K40*L39,2)</f>
        <v>0</v>
      </c>
      <c r="M40" s="57">
        <f>K40-L40</f>
        <v>0</v>
      </c>
      <c r="N40" s="69"/>
      <c r="O40" s="69"/>
      <c r="P40" s="69"/>
      <c r="Q40" s="69"/>
      <c r="R40" s="17"/>
    </row>
    <row r="41" spans="1:19" ht="18.75" customHeight="1" x14ac:dyDescent="0.25">
      <c r="B41" s="40"/>
      <c r="G41" s="36"/>
      <c r="H41" s="37"/>
      <c r="I41" s="38"/>
      <c r="J41" s="97" t="s">
        <v>17</v>
      </c>
      <c r="K41" s="28">
        <f>SUMIFS(M27:M34,N27:N34,L9,O27:O34,"przelew KPFP")</f>
        <v>0</v>
      </c>
      <c r="L41" s="28">
        <f>ROUNDDOWN(K41*L39,2)</f>
        <v>0</v>
      </c>
      <c r="M41" s="28">
        <f>K41-L41</f>
        <v>0</v>
      </c>
      <c r="N41" s="70"/>
      <c r="O41" s="70"/>
      <c r="P41" s="70"/>
      <c r="Q41" s="70"/>
      <c r="R41" s="17"/>
    </row>
    <row r="42" spans="1:19" ht="18.75" customHeight="1" x14ac:dyDescent="0.25">
      <c r="B42" s="40"/>
      <c r="J42" s="39" t="s">
        <v>18</v>
      </c>
      <c r="K42" s="28">
        <f>SUMIFS(M27:M34,N27:N34,L9,O27:O34,"refundacja")</f>
        <v>0</v>
      </c>
      <c r="L42" s="28">
        <f>ROUNDDOWN(K42*L39,2)</f>
        <v>0</v>
      </c>
      <c r="M42" s="28">
        <f>K42-L42</f>
        <v>0</v>
      </c>
      <c r="N42" s="70"/>
      <c r="O42" s="70"/>
      <c r="P42" s="70"/>
      <c r="Q42" s="70"/>
      <c r="R42" s="17"/>
    </row>
    <row r="43" spans="1:19" ht="18.75" customHeight="1" x14ac:dyDescent="0.25">
      <c r="B43" s="40"/>
      <c r="J43" s="39" t="s">
        <v>27</v>
      </c>
      <c r="K43" s="28">
        <f>SUMIFS(M27:M34,N27:N34,L9,O27:O34,"zaliczka")</f>
        <v>0</v>
      </c>
      <c r="L43" s="28">
        <f>ROUNDDOWN(K43*L39,2)</f>
        <v>0</v>
      </c>
      <c r="M43" s="28">
        <f>K43-L43</f>
        <v>0</v>
      </c>
      <c r="N43" s="70"/>
      <c r="O43" s="70"/>
      <c r="P43" s="70"/>
      <c r="Q43" s="70"/>
      <c r="R43" s="17"/>
    </row>
    <row r="44" spans="1:19" ht="18.75" customHeight="1" x14ac:dyDescent="0.25">
      <c r="B44" s="40"/>
      <c r="D44" s="49"/>
      <c r="J44" s="39" t="s">
        <v>34</v>
      </c>
      <c r="K44" s="28">
        <f>SUMIFS(M27:M34,N27:N34,L9,O27:O34,"rozliczenie zaliczki")</f>
        <v>0</v>
      </c>
      <c r="L44" s="28">
        <f>ROUNDDOWN(K44*L39,2)</f>
        <v>0</v>
      </c>
      <c r="M44" s="28">
        <f>K44-L44</f>
        <v>0</v>
      </c>
      <c r="N44" s="70"/>
      <c r="O44" s="70"/>
      <c r="P44" s="70"/>
      <c r="Q44" s="70"/>
      <c r="R44" s="17"/>
    </row>
    <row r="45" spans="1:19" s="89" customFormat="1" ht="18.75" customHeight="1" x14ac:dyDescent="0.25">
      <c r="B45" s="90"/>
      <c r="D45" s="49"/>
      <c r="J45" s="39" t="s">
        <v>71</v>
      </c>
      <c r="K45" s="28">
        <f>SUMIFS(M27:M35,N27:N35,L8,O27:O35,"wkład własny")</f>
        <v>0</v>
      </c>
      <c r="L45" s="96"/>
      <c r="M45" s="96"/>
      <c r="N45" s="70"/>
      <c r="O45" s="70"/>
      <c r="P45" s="70"/>
      <c r="Q45" s="70"/>
      <c r="R45" s="17"/>
    </row>
    <row r="46" spans="1:19" ht="15.75" x14ac:dyDescent="0.25">
      <c r="B46" s="51" t="s">
        <v>21</v>
      </c>
      <c r="C46" s="45"/>
      <c r="D46" s="45"/>
      <c r="J46" s="41"/>
      <c r="K46" s="42"/>
      <c r="L46" s="42"/>
      <c r="M46" s="42"/>
      <c r="N46" s="71"/>
      <c r="O46" s="71"/>
      <c r="P46" s="71"/>
      <c r="Q46" s="71"/>
      <c r="R46" s="17"/>
    </row>
    <row r="47" spans="1:19" ht="15.75" x14ac:dyDescent="0.25">
      <c r="B47" s="52"/>
      <c r="C47" s="35"/>
      <c r="D47" s="35"/>
      <c r="I47" s="78"/>
      <c r="J47" s="103" t="s">
        <v>29</v>
      </c>
      <c r="K47" s="104"/>
      <c r="L47" s="42"/>
      <c r="M47" s="42"/>
      <c r="N47" s="71"/>
      <c r="O47" s="71"/>
      <c r="P47" s="71"/>
      <c r="Q47" s="71"/>
      <c r="R47" s="17"/>
    </row>
    <row r="48" spans="1:19" ht="15.75" x14ac:dyDescent="0.25">
      <c r="B48" s="90"/>
      <c r="C48" s="89"/>
      <c r="D48" s="89"/>
      <c r="I48" s="78"/>
      <c r="J48" s="48" t="s">
        <v>30</v>
      </c>
      <c r="K48" s="27">
        <f>SUMIFS(M27:M34,O27:O34,"zaliczka")</f>
        <v>0</v>
      </c>
      <c r="L48" s="42"/>
      <c r="M48" s="42"/>
      <c r="N48" s="71"/>
      <c r="O48" s="71"/>
      <c r="P48" s="71"/>
      <c r="Q48" s="71"/>
      <c r="R48" s="17"/>
    </row>
    <row r="49" spans="2:20" ht="15.75" customHeight="1" x14ac:dyDescent="0.25">
      <c r="B49" s="90"/>
      <c r="C49" s="89"/>
      <c r="D49" s="89"/>
      <c r="H49" s="78"/>
      <c r="I49" s="78"/>
      <c r="J49" s="48" t="s">
        <v>34</v>
      </c>
      <c r="K49" s="27">
        <f>SUMIF(O27:O34,"rozliczenie zaliczki",M27:M34)</f>
        <v>0</v>
      </c>
      <c r="L49" s="42"/>
      <c r="M49" s="42"/>
      <c r="N49" s="71"/>
      <c r="O49" s="71"/>
      <c r="P49" s="71"/>
      <c r="Q49" s="71"/>
      <c r="R49" s="17"/>
    </row>
    <row r="50" spans="2:20" ht="15.75" x14ac:dyDescent="0.25">
      <c r="H50" s="78"/>
      <c r="I50" s="78"/>
      <c r="J50" s="48" t="s">
        <v>39</v>
      </c>
      <c r="K50" s="77" t="e">
        <f>K49/K48</f>
        <v>#DIV/0!</v>
      </c>
      <c r="L50" s="42"/>
      <c r="M50" s="42"/>
      <c r="N50" s="71"/>
      <c r="O50" s="71"/>
      <c r="P50" s="71"/>
      <c r="Q50" s="71"/>
      <c r="R50" s="17"/>
    </row>
    <row r="51" spans="2:20" ht="15.75" x14ac:dyDescent="0.25">
      <c r="I51" s="78"/>
      <c r="J51" s="48" t="s">
        <v>11</v>
      </c>
      <c r="K51" s="27">
        <f>K48-K49</f>
        <v>0</v>
      </c>
      <c r="L51" s="42"/>
      <c r="M51" s="42"/>
      <c r="N51" s="71"/>
      <c r="O51" s="71"/>
      <c r="P51" s="71"/>
      <c r="Q51" s="71"/>
      <c r="R51" s="17"/>
    </row>
    <row r="52" spans="2:20" ht="15.75" x14ac:dyDescent="0.25">
      <c r="B52" s="40"/>
      <c r="J52" s="76"/>
      <c r="K52" s="42"/>
      <c r="L52" s="42"/>
      <c r="M52" s="42"/>
      <c r="N52" s="71"/>
      <c r="O52" s="71"/>
      <c r="P52" s="71"/>
      <c r="Q52" s="71"/>
      <c r="R52" s="17"/>
    </row>
    <row r="53" spans="2:20" s="89" customFormat="1" ht="15.75" x14ac:dyDescent="0.25">
      <c r="B53" s="92" t="s">
        <v>63</v>
      </c>
      <c r="C53" s="91"/>
      <c r="D53" s="91"/>
      <c r="J53" s="103" t="s">
        <v>69</v>
      </c>
      <c r="K53" s="104"/>
      <c r="L53" s="42"/>
      <c r="M53" s="42"/>
      <c r="N53" s="71"/>
      <c r="O53" s="71"/>
      <c r="P53" s="71"/>
      <c r="Q53" s="71"/>
      <c r="R53" s="17"/>
    </row>
    <row r="54" spans="2:20" s="89" customFormat="1" ht="15.75" x14ac:dyDescent="0.25">
      <c r="B54" s="122" t="s">
        <v>64</v>
      </c>
      <c r="C54" s="122"/>
      <c r="D54" s="122"/>
      <c r="J54" s="39" t="s">
        <v>70</v>
      </c>
      <c r="K54" s="27">
        <f>C14</f>
        <v>0</v>
      </c>
      <c r="L54" s="42"/>
      <c r="M54" s="42"/>
      <c r="N54" s="71"/>
      <c r="O54" s="71"/>
      <c r="P54" s="71"/>
      <c r="Q54" s="71"/>
      <c r="R54" s="17"/>
    </row>
    <row r="55" spans="2:20" s="89" customFormat="1" ht="15.75" x14ac:dyDescent="0.25">
      <c r="B55" s="90"/>
      <c r="J55" s="39" t="s">
        <v>71</v>
      </c>
      <c r="K55" s="27">
        <f>SUMIFS(M27:M35,O27:O35,"wkład własny")</f>
        <v>0</v>
      </c>
      <c r="L55" s="42"/>
      <c r="M55" s="42"/>
      <c r="N55" s="71"/>
      <c r="O55" s="71"/>
      <c r="P55" s="71"/>
      <c r="Q55" s="71"/>
      <c r="R55" s="17"/>
    </row>
    <row r="56" spans="2:20" s="89" customFormat="1" ht="15.75" x14ac:dyDescent="0.25">
      <c r="B56" s="90"/>
      <c r="J56" s="76"/>
      <c r="K56" s="42"/>
      <c r="L56" s="42"/>
      <c r="M56" s="42"/>
      <c r="N56" s="71"/>
      <c r="O56" s="71"/>
      <c r="P56" s="71"/>
      <c r="Q56" s="71"/>
      <c r="R56" s="17"/>
    </row>
    <row r="57" spans="2:20" ht="15.75" x14ac:dyDescent="0.25">
      <c r="B57" s="40"/>
      <c r="J57" s="76"/>
      <c r="K57" s="42"/>
      <c r="L57" s="42"/>
      <c r="M57" s="42"/>
      <c r="N57" s="71"/>
      <c r="O57" s="71"/>
      <c r="P57" s="71"/>
      <c r="Q57" s="71"/>
      <c r="R57" s="17"/>
    </row>
    <row r="58" spans="2:20" ht="15.75" customHeight="1" x14ac:dyDescent="0.25">
      <c r="B58" s="40"/>
      <c r="I58" s="78"/>
      <c r="J58" s="106" t="s">
        <v>23</v>
      </c>
      <c r="K58" s="107"/>
      <c r="L58" s="107"/>
      <c r="M58" s="108"/>
      <c r="N58" s="59"/>
      <c r="O58" s="59"/>
      <c r="P58" s="59"/>
      <c r="Q58" s="59"/>
      <c r="R58" s="43"/>
      <c r="S58" s="43"/>
      <c r="T58" s="43"/>
    </row>
    <row r="59" spans="2:20" ht="15.75" customHeight="1" x14ac:dyDescent="0.25">
      <c r="I59" s="78"/>
      <c r="J59" s="54" t="s">
        <v>22</v>
      </c>
      <c r="K59" s="27">
        <v>0</v>
      </c>
      <c r="L59" s="27">
        <v>0</v>
      </c>
      <c r="M59" s="27">
        <v>0</v>
      </c>
      <c r="N59" s="70"/>
      <c r="O59" s="70"/>
      <c r="P59" s="70"/>
      <c r="Q59" s="70"/>
      <c r="R59" s="17"/>
      <c r="S59" s="46"/>
      <c r="T59" s="46"/>
    </row>
    <row r="60" spans="2:20" ht="15.75" customHeight="1" x14ac:dyDescent="0.25">
      <c r="I60" s="78"/>
      <c r="J60" s="55" t="s">
        <v>20</v>
      </c>
      <c r="K60" s="16">
        <f>K59+K40</f>
        <v>0</v>
      </c>
      <c r="L60" s="16">
        <f>L59+L40</f>
        <v>0</v>
      </c>
      <c r="M60" s="16">
        <f>M59+M40</f>
        <v>0</v>
      </c>
      <c r="N60" s="70"/>
      <c r="O60" s="70"/>
      <c r="P60" s="70"/>
      <c r="Q60" s="70"/>
      <c r="R60" s="17"/>
    </row>
    <row r="61" spans="2:20" ht="15.75" x14ac:dyDescent="0.25">
      <c r="J61" s="47"/>
      <c r="K61" s="17"/>
      <c r="L61" s="17"/>
      <c r="M61" s="17"/>
      <c r="N61" s="72"/>
      <c r="O61" s="72"/>
      <c r="P61" s="72"/>
      <c r="Q61" s="72"/>
      <c r="R61" s="17"/>
    </row>
    <row r="62" spans="2:20" ht="15.75" x14ac:dyDescent="0.25">
      <c r="J62" s="48" t="s">
        <v>16</v>
      </c>
      <c r="K62" s="18">
        <f>M18</f>
        <v>0</v>
      </c>
      <c r="L62" s="17"/>
      <c r="M62" s="17"/>
      <c r="N62" s="72"/>
      <c r="O62" s="72"/>
      <c r="P62" s="72"/>
      <c r="Q62" s="72"/>
      <c r="R62" s="17"/>
    </row>
    <row r="63" spans="2:20" x14ac:dyDescent="0.25">
      <c r="J63" s="50" t="s">
        <v>24</v>
      </c>
      <c r="K63" s="18">
        <f>L60</f>
        <v>0</v>
      </c>
    </row>
    <row r="64" spans="2:20" x14ac:dyDescent="0.25">
      <c r="J64" s="48" t="s">
        <v>19</v>
      </c>
      <c r="K64" s="19" t="e">
        <f>K63/K62*100</f>
        <v>#DIV/0!</v>
      </c>
    </row>
    <row r="66" spans="10:11" ht="15.75" x14ac:dyDescent="0.25">
      <c r="J66" s="53" t="s">
        <v>44</v>
      </c>
      <c r="K66" s="26">
        <f>C12-K60</f>
        <v>0</v>
      </c>
    </row>
  </sheetData>
  <sheetProtection formatCells="0" formatColumns="0" formatRows="0"/>
  <mergeCells count="44">
    <mergeCell ref="A15:B15"/>
    <mergeCell ref="C15:E15"/>
    <mergeCell ref="A10:B10"/>
    <mergeCell ref="C10:E10"/>
    <mergeCell ref="M9:M10"/>
    <mergeCell ref="A1:M1"/>
    <mergeCell ref="A2:M2"/>
    <mergeCell ref="K4:M5"/>
    <mergeCell ref="K7:L7"/>
    <mergeCell ref="A8:E8"/>
    <mergeCell ref="N22:N26"/>
    <mergeCell ref="A11:B11"/>
    <mergeCell ref="C11:E11"/>
    <mergeCell ref="A12:B12"/>
    <mergeCell ref="C12:E12"/>
    <mergeCell ref="A13:B13"/>
    <mergeCell ref="F23:F26"/>
    <mergeCell ref="L23:L26"/>
    <mergeCell ref="C13:E13"/>
    <mergeCell ref="A14:B14"/>
    <mergeCell ref="C14:E14"/>
    <mergeCell ref="A22:L22"/>
    <mergeCell ref="H23:H26"/>
    <mergeCell ref="K18:L18"/>
    <mergeCell ref="I23:I26"/>
    <mergeCell ref="K20:L20"/>
    <mergeCell ref="J58:M58"/>
    <mergeCell ref="J37:M37"/>
    <mergeCell ref="J39:K39"/>
    <mergeCell ref="A23:A26"/>
    <mergeCell ref="B23:B26"/>
    <mergeCell ref="C23:C26"/>
    <mergeCell ref="D23:D26"/>
    <mergeCell ref="E23:E26"/>
    <mergeCell ref="K23:K26"/>
    <mergeCell ref="G23:G26"/>
    <mergeCell ref="J23:J26"/>
    <mergeCell ref="M22:M26"/>
    <mergeCell ref="B54:D54"/>
    <mergeCell ref="A16:B16"/>
    <mergeCell ref="C16:E16"/>
    <mergeCell ref="J53:K53"/>
    <mergeCell ref="J47:K47"/>
    <mergeCell ref="A21:B21"/>
  </mergeCells>
  <conditionalFormatting sqref="K64">
    <cfRule type="cellIs" dxfId="1" priority="2" stopIfTrue="1" operator="greaterThan">
      <formula>85</formula>
    </cfRule>
  </conditionalFormatting>
  <conditionalFormatting sqref="K60">
    <cfRule type="cellIs" dxfId="0" priority="1" stopIfTrue="1" operator="notEqual">
      <formula>$M$18</formula>
    </cfRule>
  </conditionalFormatting>
  <dataValidations count="5">
    <dataValidation type="list" allowBlank="1" showInputMessage="1" showErrorMessage="1" sqref="M7" xr:uid="{00000000-0002-0000-0000-000000000000}">
      <formula1>rodzajpożyczki</formula1>
    </dataValidation>
    <dataValidation showDropDown="1" showInputMessage="1" showErrorMessage="1" sqref="J63" xr:uid="{00000000-0002-0000-0000-000001000000}"/>
    <dataValidation showInputMessage="1" showErrorMessage="1" sqref="L39" xr:uid="{00000000-0002-0000-0000-000002000000}"/>
    <dataValidation type="list" allowBlank="1" showInputMessage="1" showErrorMessage="1" promptTitle="wybierz z listy" sqref="C13" xr:uid="{00000000-0002-0000-0000-000003000000}">
      <formula1>rodzajP</formula1>
    </dataValidation>
    <dataValidation type="list" allowBlank="1" showInputMessage="1" showErrorMessage="1" sqref="C27:C35" xr:uid="{00000000-0002-0000-0000-000004000000}">
      <formula1>Lista_1</formula1>
    </dataValidation>
  </dataValidations>
  <pageMargins left="0" right="0" top="0" bottom="0" header="0.31496062992125984" footer="0.31496062992125984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Rodzaj identyfiakcji" xr:uid="{00000000-0002-0000-0000-000005000000}">
          <x14:formula1>
            <xm:f>Arkusz2!$C$2:$C$5</xm:f>
          </x14:formula1>
          <xm:sqref>F27:F35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6"/>
  <sheetViews>
    <sheetView workbookViewId="0">
      <selection activeCell="B9" sqref="B9"/>
    </sheetView>
  </sheetViews>
  <sheetFormatPr defaultRowHeight="15" x14ac:dyDescent="0.25"/>
  <cols>
    <col min="2" max="2" width="22.7109375" bestFit="1" customWidth="1"/>
    <col min="3" max="3" width="14.7109375" customWidth="1"/>
  </cols>
  <sheetData>
    <row r="2" spans="1:2" x14ac:dyDescent="0.25">
      <c r="A2" s="56"/>
      <c r="B2" s="56"/>
    </row>
    <row r="3" spans="1:2" x14ac:dyDescent="0.25">
      <c r="A3" s="56"/>
      <c r="B3" s="56"/>
    </row>
    <row r="4" spans="1:2" x14ac:dyDescent="0.25">
      <c r="A4" s="56"/>
      <c r="B4" s="56"/>
    </row>
    <row r="5" spans="1:2" x14ac:dyDescent="0.25">
      <c r="B5" s="56"/>
    </row>
    <row r="6" spans="1:2" x14ac:dyDescent="0.25">
      <c r="B6" s="56"/>
    </row>
  </sheetData>
  <dataValidations count="1">
    <dataValidation allowBlank="1" showInputMessage="1" showErrorMessage="1" promptTitle="identyfikacja" sqref="C2:C5" xr:uid="{00000000-0002-0000-0100-000000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9</vt:i4>
      </vt:variant>
    </vt:vector>
  </HeadingPairs>
  <TitlesOfParts>
    <vt:vector size="12" baseType="lpstr">
      <vt:lpstr>rozliczenie zaliczki BGK</vt:lpstr>
      <vt:lpstr>Arkusz2</vt:lpstr>
      <vt:lpstr>Arkusz3</vt:lpstr>
      <vt:lpstr>idnetyfikacja</vt:lpstr>
      <vt:lpstr>kontrola</vt:lpstr>
      <vt:lpstr>Arkusz2!lista</vt:lpstr>
      <vt:lpstr>lista</vt:lpstr>
      <vt:lpstr>Lista_1</vt:lpstr>
      <vt:lpstr>'rozliczenie zaliczki BGK'!rodzajP</vt:lpstr>
      <vt:lpstr>'rozliczenie zaliczki BGK'!rodzajpożyczki</vt:lpstr>
      <vt:lpstr>WkładFF</vt:lpstr>
      <vt:lpstr>WkładWłasny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Jolanta Kraśniewska</cp:lastModifiedBy>
  <cp:lastPrinted>2018-09-18T13:45:33Z</cp:lastPrinted>
  <dcterms:created xsi:type="dcterms:W3CDTF">2017-11-20T11:16:17Z</dcterms:created>
  <dcterms:modified xsi:type="dcterms:W3CDTF">2019-01-08T12:29:16Z</dcterms:modified>
</cp:coreProperties>
</file>